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08493_FUND IDEAL PARA LA REH. INTEGRAL LUIS H CALON\"/>
    </mc:Choice>
  </mc:AlternateContent>
  <bookViews>
    <workbookView xWindow="0" yWindow="0" windowWidth="19200" windowHeight="7310" firstSheet="1" activeTab="4"/>
  </bookViews>
  <sheets>
    <sheet name="Hoja2" sheetId="2" state="hidden" r:id="rId1"/>
    <sheet name="INFO IPS" sheetId="1" r:id="rId2"/>
    <sheet name="TD" sheetId="6" r:id="rId3"/>
    <sheet name="ESTADO DE CADA FACTURA" sheetId="5" r:id="rId4"/>
    <sheet name="FOR CSA 018" sheetId="3" r:id="rId5"/>
    <sheet name="FOR CSA 004" sheetId="4" r:id="rId6"/>
  </sheets>
  <externalReferences>
    <externalReference r:id="rId7"/>
  </externalReferences>
  <definedNames>
    <definedName name="_xlnm._FilterDatabase" localSheetId="3" hidden="1">'ESTADO DE CADA FACTURA'!$A$2:$BE$73</definedName>
    <definedName name="_xlnm._FilterDatabase" localSheetId="0" hidden="1">Hoja2!$A$1:$T$92</definedName>
    <definedName name="_xlnm._FilterDatabase" localSheetId="1" hidden="1">'INFO IPS'!$A$1:$O$1</definedName>
  </definedNames>
  <calcPr calcId="152511"/>
  <pivotCaches>
    <pivotCache cacheId="119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73" i="5" l="1"/>
  <c r="AQ72" i="5"/>
  <c r="AQ71" i="5"/>
  <c r="AQ70" i="5"/>
  <c r="AT1" i="5" l="1"/>
  <c r="AS1" i="5"/>
  <c r="AR1" i="5"/>
  <c r="AQ1" i="5"/>
  <c r="AP1" i="5"/>
  <c r="AO1" i="5"/>
  <c r="AN1" i="5"/>
  <c r="AM1" i="5"/>
  <c r="AL1" i="5"/>
  <c r="AK1" i="5"/>
  <c r="AE1" i="5"/>
  <c r="AD1" i="5"/>
  <c r="AA1" i="5"/>
  <c r="Z1" i="5"/>
  <c r="Y1" i="5"/>
  <c r="X1" i="5"/>
  <c r="Q1" i="5"/>
  <c r="J1" i="5"/>
  <c r="I1" i="5"/>
  <c r="K1" i="5" l="1"/>
  <c r="C29" i="4"/>
  <c r="C28" i="4"/>
  <c r="I22" i="4"/>
  <c r="H22" i="4"/>
  <c r="I21" i="4"/>
  <c r="H21" i="4"/>
  <c r="I20" i="4"/>
  <c r="H20" i="4"/>
  <c r="I19" i="4"/>
  <c r="H19" i="4"/>
  <c r="H17" i="4" s="1"/>
  <c r="I18" i="4"/>
  <c r="H18" i="4"/>
  <c r="C12" i="4"/>
  <c r="C11" i="4"/>
  <c r="I30" i="3"/>
  <c r="H30" i="3"/>
  <c r="I28" i="3"/>
  <c r="H28" i="3"/>
  <c r="I25" i="3"/>
  <c r="H25" i="3"/>
  <c r="H73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2" i="2"/>
  <c r="I17" i="4" l="1"/>
  <c r="I32" i="3"/>
  <c r="I33" i="3" s="1"/>
  <c r="H32" i="3"/>
  <c r="H33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<sst xmlns="http://schemas.openxmlformats.org/spreadsheetml/2006/main" count="1385" uniqueCount="288">
  <si>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</si>
  <si>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</si>
  <si>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</si>
  <si>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</si>
  <si>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</si>
  <si>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</si>
  <si>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</si>
  <si>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</si>
  <si>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</si>
  <si>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</si>
  <si>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</si>
  <si>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</si>
  <si>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Fundacion Ideal para la Rehabilitación integral "Julio H. Calonje"</t>
  </si>
  <si>
    <t>SC</t>
  </si>
  <si>
    <t>Evento</t>
  </si>
  <si>
    <t>Cali</t>
  </si>
  <si>
    <t>EJEMPLO:
AMBUTALORIO 
HOSPITALARIO 
URGENCIAS</t>
  </si>
  <si>
    <t>AC</t>
  </si>
  <si>
    <t>PREFIJO</t>
  </si>
  <si>
    <t>ENTIFAD</t>
  </si>
  <si>
    <t>|DO</t>
  </si>
  <si>
    <t>UMENTO</t>
  </si>
  <si>
    <t>FEC_DCTO</t>
  </si>
  <si>
    <t>FEC_VCTO D</t>
  </si>
  <si>
    <t>CORRIENTE</t>
  </si>
  <si>
    <t>001-030 DIAS</t>
  </si>
  <si>
    <t>031-060 DIAS</t>
  </si>
  <si>
    <t>061-090 DIAS</t>
  </si>
  <si>
    <t>091-120 DIAS</t>
  </si>
  <si>
    <t>121-150 DIAS</t>
  </si>
  <si>
    <t>151-180 DIAS</t>
  </si>
  <si>
    <t>181-210 DIAS</t>
  </si>
  <si>
    <t>211-240 DIAS</t>
  </si>
  <si>
    <t>241-270 DIAS</t>
  </si>
  <si>
    <t>271-300 DIAS</t>
  </si>
  <si>
    <t>+DE 300 DIAS</t>
  </si>
  <si>
    <t>OBSERVACIONES|</t>
  </si>
  <si>
    <t>COMFENALCO VALLE</t>
  </si>
  <si>
    <t>*SC</t>
  </si>
  <si>
    <t>*AC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</si>
  <si>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</si>
  <si>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</si>
  <si>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</si>
  <si>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</si>
  <si>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</si>
  <si>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</si>
  <si>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</si>
  <si>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</si>
  <si>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</si>
  <si>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</si>
  <si>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</si>
  <si>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</si>
  <si>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</si>
  <si>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</si>
  <si>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</si>
  <si>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</si>
  <si>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</si>
  <si>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</si>
  <si>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</si>
  <si>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</si>
  <si>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</si>
  <si>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</si>
  <si>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</si>
  <si>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</si>
  <si>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</si>
  <si>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</si>
  <si>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</si>
  <si>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</si>
  <si>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</si>
  <si>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</si>
  <si>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</si>
  <si>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</si>
  <si>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</si>
  <si>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</si>
  <si>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</si>
  <si>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</si>
  <si>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</si>
  <si>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</si>
  <si>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</si>
  <si>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8903084930</t>
  </si>
  <si>
    <t>Señores : Fundacion Ideal para la Rehabilitación integral "Julio H. Calonje"</t>
  </si>
  <si>
    <t>FACT</t>
  </si>
  <si>
    <t>LLAVE</t>
  </si>
  <si>
    <t>ESTADO CARTERA ANTERIOR</t>
  </si>
  <si>
    <t>ESTADO EPS 30-12-2024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</si>
  <si>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</si>
  <si>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</si>
  <si>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</si>
  <si>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</si>
  <si>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</si>
  <si>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</si>
  <si>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</si>
  <si>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</si>
  <si>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</si>
  <si>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</si>
  <si>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</si>
  <si>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</si>
  <si>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</si>
  <si>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RETE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</si>
  <si>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</si>
  <si>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</si>
  <si>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</si>
  <si>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</si>
  <si>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</si>
  <si>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</si>
  <si>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</si>
  <si>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</si>
  <si>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</si>
  <si>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</si>
  <si>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VALOR EXTEMPORANEO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</si>
  <si>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</si>
  <si>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</si>
  <si>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</si>
  <si>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</si>
  <si>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</si>
  <si>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</si>
  <si>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</si>
  <si>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</si>
  <si>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AC109299</t>
  </si>
  <si>
    <t>890308493_AC109299</t>
  </si>
  <si>
    <t>Factura devuelta</t>
  </si>
  <si>
    <t>Devuelta</t>
  </si>
  <si>
    <t>la autorizacion 122300329537 presenta dos codigos de servicios 938303-05 937000-11 que no aparecen contratados cc 1232799226 luciana perez delgado   la autorizacion 122300374396 se encuentra finalizada con la factura AC109254 adicional no estan los soportes cargados de dicha autorizacion</t>
  </si>
  <si>
    <t>AUTORIZACION</t>
  </si>
  <si>
    <t>SC115489</t>
  </si>
  <si>
    <t>890308493_SC115489</t>
  </si>
  <si>
    <t>Factura pendiente en programacion de pago</t>
  </si>
  <si>
    <t>Finalizada</t>
  </si>
  <si>
    <t>SC114984</t>
  </si>
  <si>
    <t>890308493_SC114984</t>
  </si>
  <si>
    <t>SC115699</t>
  </si>
  <si>
    <t>890308493_SC115699</t>
  </si>
  <si>
    <t>SC114904</t>
  </si>
  <si>
    <t>890308493_SC114904</t>
  </si>
  <si>
    <t>SC115231</t>
  </si>
  <si>
    <t>890308493_SC115231</t>
  </si>
  <si>
    <t>SC115645</t>
  </si>
  <si>
    <t>890308493_SC115645</t>
  </si>
  <si>
    <t>SC114360</t>
  </si>
  <si>
    <t>890308493_SC114360</t>
  </si>
  <si>
    <t>SC115136</t>
  </si>
  <si>
    <t>890308493_SC115136</t>
  </si>
  <si>
    <t>SC115088</t>
  </si>
  <si>
    <t>890308493_SC115088</t>
  </si>
  <si>
    <t>SC115219</t>
  </si>
  <si>
    <t>890308493_SC115219</t>
  </si>
  <si>
    <t>SC115655</t>
  </si>
  <si>
    <t>890308493_SC115655</t>
  </si>
  <si>
    <t>SC114908</t>
  </si>
  <si>
    <t>890308493_SC114908</t>
  </si>
  <si>
    <t>SC114909</t>
  </si>
  <si>
    <t>890308493_SC114909</t>
  </si>
  <si>
    <t>SC114992</t>
  </si>
  <si>
    <t>890308493_SC114992</t>
  </si>
  <si>
    <t>SC115405</t>
  </si>
  <si>
    <t>890308493_SC115405</t>
  </si>
  <si>
    <t>SC112662</t>
  </si>
  <si>
    <t>890308493_SC112662</t>
  </si>
  <si>
    <t>SC115151</t>
  </si>
  <si>
    <t>890308493_SC115151</t>
  </si>
  <si>
    <t>SC115658</t>
  </si>
  <si>
    <t>890308493_SC115658</t>
  </si>
  <si>
    <t>SC114910</t>
  </si>
  <si>
    <t>890308493_SC114910</t>
  </si>
  <si>
    <t>SC114898</t>
  </si>
  <si>
    <t>890308493_SC114898</t>
  </si>
  <si>
    <t>SC115137</t>
  </si>
  <si>
    <t>890308493_SC115137</t>
  </si>
  <si>
    <t>SC115411</t>
  </si>
  <si>
    <t>890308493_SC115411</t>
  </si>
  <si>
    <t>SC115656</t>
  </si>
  <si>
    <t>890308493_SC115656</t>
  </si>
  <si>
    <t>SC115150</t>
  </si>
  <si>
    <t>890308493_SC115150</t>
  </si>
  <si>
    <t>SC115417</t>
  </si>
  <si>
    <t>890308493_SC115417</t>
  </si>
  <si>
    <t>AC109105</t>
  </si>
  <si>
    <t>890308493_AC109105</t>
  </si>
  <si>
    <t>SC114911</t>
  </si>
  <si>
    <t>890308493_SC114911</t>
  </si>
  <si>
    <t>SC115220</t>
  </si>
  <si>
    <t>890308493_SC115220</t>
  </si>
  <si>
    <t>SC115152</t>
  </si>
  <si>
    <t>890308493_SC115152</t>
  </si>
  <si>
    <t>SC115404</t>
  </si>
  <si>
    <t>890308493_SC115404</t>
  </si>
  <si>
    <t>AC109159</t>
  </si>
  <si>
    <t>890308493_AC109159</t>
  </si>
  <si>
    <t>SC115485</t>
  </si>
  <si>
    <t>890308493_SC115485</t>
  </si>
  <si>
    <t>AC109254</t>
  </si>
  <si>
    <t>890308493_AC109254</t>
  </si>
  <si>
    <t>SC115763</t>
  </si>
  <si>
    <t>890308493_SC115763</t>
  </si>
  <si>
    <t>SC115153</t>
  </si>
  <si>
    <t>890308493_SC115153</t>
  </si>
  <si>
    <t>SC114969</t>
  </si>
  <si>
    <t>890308493_SC114969</t>
  </si>
  <si>
    <t>SC115414</t>
  </si>
  <si>
    <t>890308493_SC115414</t>
  </si>
  <si>
    <t>SC115154</t>
  </si>
  <si>
    <t>890308493_SC115154</t>
  </si>
  <si>
    <t>SC115155</t>
  </si>
  <si>
    <t>890308493_SC115155</t>
  </si>
  <si>
    <t>SC115648</t>
  </si>
  <si>
    <t>890308493_SC115648</t>
  </si>
  <si>
    <t>SC115407</t>
  </si>
  <si>
    <t>890308493_SC115407</t>
  </si>
  <si>
    <t>SC115420</t>
  </si>
  <si>
    <t>890308493_SC115420</t>
  </si>
  <si>
    <t>SC115416</t>
  </si>
  <si>
    <t>890308493_SC115416</t>
  </si>
  <si>
    <t>SC115412</t>
  </si>
  <si>
    <t>890308493_SC115412</t>
  </si>
  <si>
    <t>SC115647</t>
  </si>
  <si>
    <t>890308493_SC115647</t>
  </si>
  <si>
    <t>SC115254</t>
  </si>
  <si>
    <t>890308493_SC115254</t>
  </si>
  <si>
    <t>AC109228</t>
  </si>
  <si>
    <t>890308493_AC109228</t>
  </si>
  <si>
    <t>AC109160</t>
  </si>
  <si>
    <t>890308493_AC109160</t>
  </si>
  <si>
    <t>SC115245</t>
  </si>
  <si>
    <t>890308493_SC115245</t>
  </si>
  <si>
    <t>AC109298</t>
  </si>
  <si>
    <t>890308493_AC109298</t>
  </si>
  <si>
    <t>SC115138</t>
  </si>
  <si>
    <t>890308493_SC115138</t>
  </si>
  <si>
    <t>SC115659</t>
  </si>
  <si>
    <t>890308493_SC115659</t>
  </si>
  <si>
    <t>SC115413</t>
  </si>
  <si>
    <t>890308493_SC115413</t>
  </si>
  <si>
    <t>AC109354</t>
  </si>
  <si>
    <t>890308493_AC109354</t>
  </si>
  <si>
    <t>SC115205</t>
  </si>
  <si>
    <t>890308493_SC115205</t>
  </si>
  <si>
    <t>se realiza devolución ya que la autorización brindada 122300647030 se encuentra cerrada con la factura No. SC115220 LOSADA DIAZ MATIAS TI 1105387255</t>
  </si>
  <si>
    <t>Procedimientos terapéuticos ambulatorios</t>
  </si>
  <si>
    <t>Ambulatorio</t>
  </si>
  <si>
    <t>SC114619</t>
  </si>
  <si>
    <t>890308493_SC114619</t>
  </si>
  <si>
    <t>AC108939</t>
  </si>
  <si>
    <t>890308493_AC108939</t>
  </si>
  <si>
    <t>SC114560</t>
  </si>
  <si>
    <t>890308493_SC114560</t>
  </si>
  <si>
    <t>SC113544</t>
  </si>
  <si>
    <t>890308493_SC113544</t>
  </si>
  <si>
    <t>SC114344</t>
  </si>
  <si>
    <t>890308493_SC114344</t>
  </si>
  <si>
    <t>SC115135</t>
  </si>
  <si>
    <t>890308493_SC115135</t>
  </si>
  <si>
    <t>SC115410</t>
  </si>
  <si>
    <t>890308493_SC115410</t>
  </si>
  <si>
    <t>SC116018</t>
  </si>
  <si>
    <t>890308493_SC116018</t>
  </si>
  <si>
    <t>AC109353</t>
  </si>
  <si>
    <t>890308493_AC109353</t>
  </si>
  <si>
    <t>SC116017</t>
  </si>
  <si>
    <t>890308493_SC116017</t>
  </si>
  <si>
    <t>SC114906</t>
  </si>
  <si>
    <t>890308493_SC114906</t>
  </si>
  <si>
    <t>Factura pendiente en programacion de pago - Glosa por contestar IPS</t>
  </si>
  <si>
    <t>Para respuesta prestador</t>
  </si>
  <si>
    <t>GLOSA</t>
  </si>
  <si>
    <t>los valores auorizados suman 153.516 excediendo el tope en la factura . segun validacion de tarifas  TERAPIA OCUPACIONAL INTEGRAL CONVENCIONAL (45 Minutos) valor de $12.793</t>
  </si>
  <si>
    <t>TARIFA</t>
  </si>
  <si>
    <t>SC115694</t>
  </si>
  <si>
    <t>890308493_SC115694</t>
  </si>
  <si>
    <t xml:space="preserve">Los cargos relacionados presentan diferencias con los valores pactados. adicional la cantidad de administracion de prueba neuropsicilogica es de 4 y aparecen facturadas 5 </t>
  </si>
  <si>
    <t>FACTURACION</t>
  </si>
  <si>
    <t>AC109227</t>
  </si>
  <si>
    <t>890308493_AC109227</t>
  </si>
  <si>
    <t>SE PROCEDE A GLOSAR YA QUE LA AUTORIZACION RELACIONADA 122300374395 PACIENTE LOAIZA MARIN JOEL TI 1232796713 TIENE FECHA DE UTILIZACION DEL 2025/01/06 POR LO TANTO NO PROCEDE EL COBRO</t>
  </si>
  <si>
    <t>SC115156</t>
  </si>
  <si>
    <t>890308493_SC115156</t>
  </si>
  <si>
    <t xml:space="preserve">se procede a glosar ya que cancelan la autorizacion por que se solicita servicio domiciliario pero no se evidencia la nueva antorizacion </t>
  </si>
  <si>
    <t>SC114907</t>
  </si>
  <si>
    <t>890308493_SC114907</t>
  </si>
  <si>
    <t>Factura excede topes autorizados</t>
  </si>
  <si>
    <t>(en blanco)</t>
  </si>
  <si>
    <t>PAGO DIRECTO REGIMEN SUBSIDIADO NOVIEMBRE 2024</t>
  </si>
  <si>
    <t>Factura cancelada</t>
  </si>
  <si>
    <t>Factura cancelada parcialmente - Saldo pendiente en programacion de pago</t>
  </si>
  <si>
    <t>Factura cancelada parcialmente - Glosa poc contestar IPS - Saldo en programacion de pago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</si>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</sst>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4">
    <font>
      <sz val="11"/>
      <color theme="1"/>
      <name val="Aptos Narrow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7" fillId="0" borderId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0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0" xfId="0" applyNumberFormat="1"/>
    <xf numFmtId="14" fontId="0" fillId="0" borderId="0" xfId="0" applyNumberFormat="1"/>
    <xf numFmtId="0" fontId="8" fillId="0" borderId="0" xfId="1" applyFont="1"/>
    <xf numFmtId="0" fontId="8" fillId="0" borderId="3" xfId="1" applyFont="1" applyBorder="1" applyAlignment="1">
      <alignment horizontal="centerContinuous"/>
    </xf>
    <xf numFmtId="0" fontId="8" fillId="0" borderId="4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7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3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/>
    </xf>
    <xf numFmtId="0" fontId="8" fillId="0" borderId="11" xfId="1" applyFont="1" applyBorder="1" applyAlignment="1">
      <alignment horizontal="centerContinuous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7" xfId="1" applyFont="1" applyBorder="1"/>
    <xf numFmtId="0" fontId="8" fillId="0" borderId="8" xfId="1" applyFont="1" applyBorder="1"/>
    <xf numFmtId="0" fontId="9" fillId="0" borderId="0" xfId="1" applyFont="1"/>
    <xf numFmtId="14" fontId="8" fillId="0" borderId="0" xfId="1" applyNumberFormat="1" applyFont="1"/>
    <xf numFmtId="164" fontId="8" fillId="0" borderId="0" xfId="1" applyNumberFormat="1" applyFont="1"/>
    <xf numFmtId="14" fontId="8" fillId="0" borderId="0" xfId="1" applyNumberFormat="1" applyFont="1" applyAlignment="1">
      <alignment horizontal="left"/>
    </xf>
    <xf numFmtId="1" fontId="9" fillId="0" borderId="0" xfId="2" applyNumberFormat="1" applyFont="1" applyAlignment="1">
      <alignment horizontal="right"/>
    </xf>
    <xf numFmtId="166" fontId="9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7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7" fontId="8" fillId="0" borderId="0" xfId="1" applyNumberFormat="1" applyFont="1" applyAlignment="1">
      <alignment horizontal="right"/>
    </xf>
    <xf numFmtId="1" fontId="8" fillId="0" borderId="10" xfId="1" applyNumberFormat="1" applyFont="1" applyBorder="1" applyAlignment="1">
      <alignment horizontal="center"/>
    </xf>
    <xf numFmtId="167" fontId="8" fillId="0" borderId="10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" fontId="9" fillId="0" borderId="14" xfId="1" applyNumberFormat="1" applyFont="1" applyBorder="1" applyAlignment="1">
      <alignment horizontal="center"/>
    </xf>
    <xf numFmtId="167" fontId="9" fillId="0" borderId="14" xfId="1" applyNumberFormat="1" applyFont="1" applyBorder="1" applyAlignment="1">
      <alignment horizontal="right"/>
    </xf>
    <xf numFmtId="167" fontId="8" fillId="0" borderId="0" xfId="1" applyNumberFormat="1" applyFont="1"/>
    <xf numFmtId="167" fontId="9" fillId="0" borderId="10" xfId="1" applyNumberFormat="1" applyFont="1" applyBorder="1"/>
    <xf numFmtId="167" fontId="8" fillId="0" borderId="10" xfId="1" applyNumberFormat="1" applyFont="1" applyBorder="1"/>
    <xf numFmtId="167" fontId="9" fillId="0" borderId="0" xfId="1" applyNumberFormat="1" applyFont="1"/>
    <xf numFmtId="0" fontId="8" fillId="0" borderId="9" xfId="1" applyFont="1" applyBorder="1"/>
    <xf numFmtId="0" fontId="8" fillId="0" borderId="10" xfId="1" applyFont="1" applyBorder="1"/>
    <xf numFmtId="0" fontId="8" fillId="0" borderId="11" xfId="1" applyFont="1" applyBorder="1"/>
    <xf numFmtId="0" fontId="8" fillId="2" borderId="0" xfId="1" applyFont="1" applyFill="1"/>
    <xf numFmtId="0" fontId="9" fillId="0" borderId="0" xfId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8" fillId="0" borderId="0" xfId="2" applyNumberFormat="1" applyFont="1" applyAlignment="1">
      <alignment horizontal="right"/>
    </xf>
    <xf numFmtId="169" fontId="8" fillId="0" borderId="14" xfId="3" applyNumberFormat="1" applyFont="1" applyBorder="1" applyAlignment="1">
      <alignment horizontal="center"/>
    </xf>
    <xf numFmtId="168" fontId="8" fillId="0" borderId="14" xfId="3" applyNumberFormat="1" applyFont="1" applyBorder="1" applyAlignment="1">
      <alignment horizontal="right"/>
    </xf>
    <xf numFmtId="0" fontId="9" fillId="0" borderId="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70" fontId="11" fillId="0" borderId="1" xfId="4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70" fontId="11" fillId="4" borderId="1" xfId="4" applyNumberFormat="1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center" vertical="center" wrapText="1"/>
    </xf>
    <xf numFmtId="170" fontId="11" fillId="7" borderId="1" xfId="4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4" fontId="12" fillId="0" borderId="1" xfId="0" quotePrefix="1" applyNumberFormat="1" applyFont="1" applyBorder="1" applyAlignment="1">
      <alignment vertical="center"/>
    </xf>
    <xf numFmtId="170" fontId="12" fillId="0" borderId="1" xfId="4" applyNumberFormat="1" applyFon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1" xfId="4" applyNumberFormat="1" applyFont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0" fontId="12" fillId="0" borderId="0" xfId="0" applyNumberFormat="1" applyFont="1" applyAlignment="1"/>
    <xf numFmtId="0" fontId="12" fillId="0" borderId="0" xfId="0" applyFont="1" applyAlignment="1"/>
    <xf numFmtId="14" fontId="12" fillId="0" borderId="0" xfId="0" applyNumberFormat="1" applyFont="1" applyAlignment="1"/>
    <xf numFmtId="170" fontId="12" fillId="0" borderId="0" xfId="4" applyNumberFormat="1" applyFont="1" applyAlignment="1"/>
    <xf numFmtId="170" fontId="12" fillId="0" borderId="0" xfId="0" applyNumberFormat="1" applyFont="1" applyAlignment="1"/>
    <xf numFmtId="0" fontId="1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E9F4DE2-0CDD-4DB4-A247-8C182DBA5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D3312F2-207E-4FFA-9922-AC153A92A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6.552497685188" createdVersion="5" refreshedVersion="5" minRefreshableVersion="3" recordCount="71">
  <cacheSource type="worksheet">
    <worksheetSource ref="A2:AY73" sheet="ESTADO DE CADA FACTURA"/>
  </cacheSource>
  <cacheFields count="51">
    <cacheField name="NIT IPS" numFmtId="0">
      <sharedItems containsSemiMixedTypes="0" containsString="0" containsNumber="1" containsInteger="1" minValue="890308493" maxValue="89030849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8939" maxValue="11601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2-07T00:00:00" maxDate="2024-12-05T00:00:00"/>
    </cacheField>
    <cacheField name="IPS Fecha radicado" numFmtId="14">
      <sharedItems containsSemiMixedTypes="0" containsNonDate="0" containsDate="1" containsString="0" minDate="2023-12-07T00:00:00" maxDate="2024-12-05T00:00:00"/>
    </cacheField>
    <cacheField name="IPS Valor Factura" numFmtId="170">
      <sharedItems containsSemiMixedTypes="0" containsString="0" containsNumber="1" containsInteger="1" minValue="23680" maxValue="6598176"/>
    </cacheField>
    <cacheField name="IPS Saldo Factura" numFmtId="170">
      <sharedItems containsSemiMixedTypes="0" containsString="0" containsNumber="1" containsInteger="1" minValue="23680" maxValue="659817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170">
      <sharedItems/>
    </cacheField>
    <cacheField name="ESTADO EPS 30-12-2024" numFmtId="0">
      <sharedItems count="6">
        <s v="Factura cancelada"/>
        <s v="Factura cancelada parcialmente - Glosa poc contestar IPS - Saldo en programacion de pago"/>
        <s v="Factura cancelada parcialmente - Saldo pendiente en programacion de pago"/>
        <s v="Factura devuelta"/>
        <s v="Factura pendiente en programacion de pago"/>
        <s v="Factura pendiente en programacion de pago - Glosa por contestar IPS"/>
      </sharedItems>
    </cacheField>
    <cacheField name="POR PAGAR SAP" numFmtId="170">
      <sharedItems containsSemiMixedTypes="0" containsString="0" containsNumber="1" containsInteger="1" minValue="0" maxValue="6598176"/>
    </cacheField>
    <cacheField name="DOC CONTA" numFmtId="0">
      <sharedItems containsString="0" containsBlank="1" containsNumber="1" containsInteger="1" minValue="136689478" maxValue="1222548333"/>
    </cacheField>
    <cacheField name="ESTADO BOX" numFmtId="0">
      <sharedItems/>
    </cacheField>
    <cacheField name="FECHA FACT" numFmtId="14">
      <sharedItems containsSemiMixedTypes="0" containsNonDate="0" containsDate="1" containsString="0" minDate="2023-11-30T00:00:00" maxDate="2024-12-01T00:00:00"/>
    </cacheField>
    <cacheField name="FECHA RAD" numFmtId="14">
      <sharedItems containsSemiMixedTypes="0" containsNonDate="0" containsDate="1" containsString="0" minDate="2023-12-07T00:00:00" maxDate="2024-12-05T00:00:00"/>
    </cacheField>
    <cacheField name="FECHA LIQ" numFmtId="14">
      <sharedItems containsNonDate="0" containsDate="1" containsString="0" containsBlank="1" minDate="2024-03-15T00:00:00" maxDate="2024-12-10T00:00:00"/>
    </cacheField>
    <cacheField name="FECHA DEV" numFmtId="14">
      <sharedItems containsNonDate="0" containsDate="1" containsString="0" containsBlank="1" minDate="2024-09-17T00:00:00" maxDate="2024-11-29T00:00:00"/>
    </cacheField>
    <cacheField name="VALOR BRUTO" numFmtId="170">
      <sharedItems containsSemiMixedTypes="0" containsString="0" containsNumber="1" containsInteger="1" minValue="28080" maxValue="6598176"/>
    </cacheField>
    <cacheField name="GLOSA PDTE" numFmtId="170">
      <sharedItems containsSemiMixedTypes="0" containsString="0" containsNumber="1" containsInteger="1" minValue="0" maxValue="165874"/>
    </cacheField>
    <cacheField name="GLOSA ACEPTADA" numFmtId="170">
      <sharedItems containsSemiMixedTypes="0" containsString="0" containsNumber="1" containsInteger="1" minValue="0" maxValue="0"/>
    </cacheField>
    <cacheField name="DEVOLUCION" numFmtId="170">
      <sharedItems containsSemiMixedTypes="0" containsString="0" containsNumber="1" containsInteger="1" minValue="0" maxValue="1067040"/>
    </cacheField>
    <cacheField name="Devolucion Aceptada" numFmtId="0">
      <sharedItems containsString="0" containsBlank="1" containsNumber="1" containsInteger="1" minValue="0" maxValue="0"/>
    </cacheField>
    <cacheField name="Observacion Devolucion" numFmtId="0">
      <sharedItems containsBlank="1" longText="1"/>
    </cacheField>
    <cacheField name="RETE" numFmtId="170">
      <sharedItems containsSemiMixedTypes="0" containsString="0" containsNumber="1" containsInteger="1" minValue="0" maxValue="0"/>
    </cacheField>
    <cacheField name="Valor_Glosa y Devolución" numFmtId="170">
      <sharedItems containsSemiMixedTypes="0" containsString="0" containsNumber="1" containsInteger="1" minValue="0" maxValue="106704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 containsMixedTypes="1" containsNumber="1" containsInteger="1" minValue="0" maxValue="0"/>
    </cacheField>
    <cacheField name="AMBITO" numFmtId="0">
      <sharedItems containsBlank="1" containsMixedTypes="1" containsNumber="1" containsInteger="1" minValue="0" maxValue="0"/>
    </cacheField>
    <cacheField name="FACTURA CANCELADA" numFmtId="170">
      <sharedItems containsSemiMixedTypes="0" containsString="0" containsNumber="1" containsInteger="1" minValue="0" maxValue="967941"/>
    </cacheField>
    <cacheField name="FACTURA DEVUELTA" numFmtId="170">
      <sharedItems containsSemiMixedTypes="0" containsString="0" containsNumber="1" containsInteger="1" minValue="0" maxValue="1067040"/>
    </cacheField>
    <cacheField name="FACTURA NO RADICADA" numFmtId="170">
      <sharedItems containsSemiMixedTypes="0" containsString="0" containsNumber="1" containsInteger="1" minValue="0" maxValue="0"/>
    </cacheField>
    <cacheField name="VALOR ACEPTADO" numFmtId="170">
      <sharedItems containsSemiMixedTypes="0" containsString="0" containsNumber="1" containsInteger="1" minValue="0" maxValue="0"/>
    </cacheField>
    <cacheField name="VALOR EXTEMPORANEO" numFmtId="170">
      <sharedItems containsSemiMixedTypes="0" containsString="0" containsNumber="1" containsInteger="1" minValue="0" maxValue="0"/>
    </cacheField>
    <cacheField name="GLOSA PDTE2" numFmtId="170">
      <sharedItems containsSemiMixedTypes="0" containsString="0" containsNumber="1" containsInteger="1" minValue="0" maxValue="165874"/>
    </cacheField>
    <cacheField name="FACTURA EN PROGRAMACION DE PAGO" numFmtId="170">
      <sharedItems containsSemiMixedTypes="0" containsString="0" containsNumber="1" containsInteger="1" minValue="0" maxValue="6598176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4072952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10621" maxValue="4800066428"/>
    </cacheField>
    <cacheField name="FECHA COMPENSACION SAP" numFmtId="14">
      <sharedItems containsNonDate="0" containsDate="1" containsString="0" containsBlank="1" minDate="2024-05-22T00:00:00" maxDate="2024-12-17T00:00:00"/>
    </cacheField>
    <cacheField name="OBSE PAGO" numFmtId="0">
      <sharedItems containsBlank="1"/>
    </cacheField>
    <cacheField name="VALOR TRANFERENCIA" numFmtId="170">
      <sharedItems containsSemiMixedTypes="0" containsString="0" containsNumber="1" containsInteger="1" minValue="0" maxValue="307067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n v="890308493"/>
    <s v="Fundacion Ideal para la Rehabilitación integral &quot;Julio H. Calonje&quot;"/>
    <s v="AC"/>
    <n v="108939"/>
    <s v="AC108939"/>
    <s v="890308493_AC108939"/>
    <d v="2024-05-25T00:00:00"/>
    <d v="2024-06-04T00:00:00"/>
    <n v="191729"/>
    <n v="191729"/>
    <s v="Evento"/>
    <s v="Cali"/>
    <s v="EJEMPLO:_x000a_AMBUTALORIO _x000a_HOSPITALARIO _x000a_URGENCIAS"/>
    <m/>
    <e v="#N/A"/>
    <x v="0"/>
    <n v="0"/>
    <m/>
    <s v="Finalizada"/>
    <d v="2024-05-25T00:00:00"/>
    <d v="2024-06-04T00:00:00"/>
    <d v="2024-06-28T00:00:00"/>
    <m/>
    <n v="191729"/>
    <n v="0"/>
    <n v="0"/>
    <n v="0"/>
    <m/>
    <m/>
    <n v="0"/>
    <n v="0"/>
    <m/>
    <m/>
    <m/>
    <m/>
    <m/>
    <n v="191729"/>
    <n v="0"/>
    <n v="0"/>
    <n v="0"/>
    <n v="0"/>
    <n v="0"/>
    <n v="0"/>
    <n v="0"/>
    <n v="0"/>
    <n v="191729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4560"/>
    <s v="SC114560"/>
    <s v="890308493_SC114560"/>
    <d v="2024-06-26T00:00:00"/>
    <d v="2024-07-09T00:00:00"/>
    <n v="376741"/>
    <n v="376741"/>
    <s v="Evento"/>
    <s v="Cali"/>
    <s v="EJEMPLO:_x000a_AMBUTALORIO _x000a_HOSPITALARIO _x000a_URGENCIAS"/>
    <m/>
    <e v="#N/A"/>
    <x v="0"/>
    <n v="0"/>
    <m/>
    <s v="Finalizada"/>
    <d v="2024-06-26T00:00:00"/>
    <d v="2024-07-09T00:00:00"/>
    <d v="2024-07-15T00:00:00"/>
    <m/>
    <n v="384430"/>
    <n v="0"/>
    <n v="0"/>
    <n v="0"/>
    <m/>
    <m/>
    <n v="0"/>
    <n v="0"/>
    <m/>
    <m/>
    <m/>
    <m/>
    <m/>
    <n v="376741"/>
    <n v="0"/>
    <n v="0"/>
    <n v="0"/>
    <n v="0"/>
    <n v="0"/>
    <n v="0"/>
    <n v="0"/>
    <n v="0"/>
    <n v="376741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3544"/>
    <s v="SC113544"/>
    <s v="890308493_SC113544"/>
    <d v="2024-02-29T00:00:00"/>
    <d v="2024-03-13T00:00:00"/>
    <n v="384430"/>
    <n v="384430"/>
    <s v="Evento"/>
    <s v="Cali"/>
    <s v="EJEMPLO:_x000a_AMBUTALORIO _x000a_HOSPITALARIO _x000a_URGENCIAS"/>
    <m/>
    <e v="#N/A"/>
    <x v="0"/>
    <n v="0"/>
    <m/>
    <s v="Finalizada"/>
    <d v="2024-02-29T00:00:00"/>
    <d v="2024-03-13T00:00:00"/>
    <d v="2024-03-15T00:00:00"/>
    <m/>
    <n v="384430"/>
    <n v="0"/>
    <n v="0"/>
    <n v="0"/>
    <m/>
    <m/>
    <n v="0"/>
    <n v="0"/>
    <m/>
    <m/>
    <m/>
    <m/>
    <m/>
    <n v="384430"/>
    <n v="0"/>
    <n v="0"/>
    <n v="0"/>
    <n v="0"/>
    <n v="0"/>
    <n v="0"/>
    <n v="0"/>
    <n v="0"/>
    <n v="384430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4344"/>
    <s v="SC114344"/>
    <s v="890308493_SC114344"/>
    <d v="2024-05-28T00:00:00"/>
    <d v="2024-06-11T00:00:00"/>
    <n v="384430"/>
    <n v="384430"/>
    <s v="Evento"/>
    <s v="Cali"/>
    <s v="EJEMPLO:_x000a_AMBUTALORIO _x000a_HOSPITALARIO _x000a_URGENCIAS"/>
    <m/>
    <e v="#N/A"/>
    <x v="0"/>
    <n v="0"/>
    <m/>
    <s v="Finalizada"/>
    <d v="2024-05-28T00:00:00"/>
    <d v="2024-06-11T00:00:00"/>
    <d v="2024-06-28T00:00:00"/>
    <m/>
    <n v="384430"/>
    <n v="0"/>
    <n v="0"/>
    <n v="0"/>
    <m/>
    <m/>
    <n v="0"/>
    <n v="0"/>
    <m/>
    <m/>
    <m/>
    <m/>
    <m/>
    <n v="384430"/>
    <n v="0"/>
    <n v="0"/>
    <n v="0"/>
    <n v="0"/>
    <n v="0"/>
    <n v="0"/>
    <n v="0"/>
    <n v="0"/>
    <n v="384430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5135"/>
    <s v="SC115135"/>
    <s v="890308493_SC115135"/>
    <d v="2024-08-28T00:00:00"/>
    <d v="2024-09-09T00:00:00"/>
    <n v="701185"/>
    <n v="701185"/>
    <s v="Evento"/>
    <s v="Cali"/>
    <s v="EJEMPLO:_x000a_AMBUTALORIO _x000a_HOSPITALARIO _x000a_URGENCIAS"/>
    <m/>
    <e v="#N/A"/>
    <x v="0"/>
    <n v="0"/>
    <m/>
    <s v="Finalizada"/>
    <d v="2024-08-28T00:00:00"/>
    <d v="2024-09-09T00:00:00"/>
    <d v="2024-09-16T00:00:00"/>
    <m/>
    <n v="701185"/>
    <n v="0"/>
    <n v="0"/>
    <n v="0"/>
    <m/>
    <m/>
    <n v="0"/>
    <n v="0"/>
    <m/>
    <m/>
    <m/>
    <m/>
    <m/>
    <n v="701185"/>
    <n v="0"/>
    <n v="0"/>
    <n v="0"/>
    <n v="0"/>
    <n v="0"/>
    <n v="0"/>
    <n v="0"/>
    <n v="0"/>
    <n v="701185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5410"/>
    <s v="SC115410"/>
    <s v="890308493_SC115410"/>
    <d v="2024-09-26T00:00:00"/>
    <d v="2024-10-09T00:00:00"/>
    <n v="830370"/>
    <n v="830370"/>
    <s v="Evento"/>
    <s v="Cali"/>
    <s v="EJEMPLO:_x000a_AMBUTALORIO _x000a_HOSPITALARIO _x000a_URGENCIAS"/>
    <m/>
    <e v="#N/A"/>
    <x v="0"/>
    <n v="0"/>
    <m/>
    <s v="Finalizada"/>
    <d v="2024-09-26T00:00:00"/>
    <d v="2024-10-09T00:00:00"/>
    <d v="2024-10-21T00:00:00"/>
    <m/>
    <n v="830370"/>
    <n v="0"/>
    <n v="0"/>
    <n v="0"/>
    <m/>
    <m/>
    <n v="0"/>
    <n v="0"/>
    <m/>
    <m/>
    <m/>
    <m/>
    <m/>
    <n v="830370"/>
    <n v="0"/>
    <n v="0"/>
    <n v="0"/>
    <n v="0"/>
    <n v="0"/>
    <n v="0"/>
    <n v="0"/>
    <n v="0"/>
    <n v="830370"/>
    <n v="0"/>
    <n v="4800066428"/>
    <d v="2024-12-12T00:00:00"/>
    <s v="PAGO DIRECTO REGIMEN SUBSIDIADO NOVIEMBRE 2024"/>
    <n v="2868885"/>
  </r>
  <r>
    <n v="890308493"/>
    <s v="Fundacion Ideal para la Rehabilitación integral &quot;Julio H. Calonje&quot;"/>
    <s v="SC"/>
    <n v="115156"/>
    <s v="SC115156"/>
    <s v="890308493_SC115156"/>
    <d v="2024-08-29T00:00:00"/>
    <d v="2024-09-09T00:00:00"/>
    <n v="407312"/>
    <n v="407312"/>
    <s v="Evento"/>
    <s v="Cali"/>
    <s v="EJEMPLO:_x000a_AMBUTALORIO _x000a_HOSPITALARIO _x000a_URGENCIAS"/>
    <m/>
    <e v="#N/A"/>
    <x v="1"/>
    <n v="305605"/>
    <n v="136689478"/>
    <s v="Para respuesta prestador"/>
    <d v="2024-08-29T00:00:00"/>
    <d v="2024-09-09T00:00:00"/>
    <d v="2024-10-23T00:00:00"/>
    <m/>
    <n v="442112"/>
    <n v="41448"/>
    <n v="0"/>
    <n v="0"/>
    <m/>
    <m/>
    <n v="0"/>
    <n v="41448"/>
    <s v="GLOSA"/>
    <s v="se procede a glosar ya que cancelan la autorizacion por que se solicita servicio domiciliario pero no se evidencia la nueva antorizacion "/>
    <s v="AUTORIZACION"/>
    <s v="Procedimientos terapéuticos ambulatorios"/>
    <s v="Ambulatorio"/>
    <n v="60259"/>
    <n v="0"/>
    <n v="0"/>
    <n v="0"/>
    <n v="0"/>
    <n v="41448"/>
    <n v="305605"/>
    <n v="0"/>
    <n v="0"/>
    <n v="60259"/>
    <n v="0"/>
    <n v="2201566032"/>
    <d v="2024-11-18T00:00:00"/>
    <s v="(en blanco)"/>
    <n v="1669312"/>
  </r>
  <r>
    <n v="890308493"/>
    <s v="Fundacion Ideal para la Rehabilitación integral &quot;Julio H. Calonje&quot;"/>
    <s v="SC"/>
    <n v="115420"/>
    <s v="SC115420"/>
    <s v="890308493_SC115420"/>
    <d v="2024-09-27T00:00:00"/>
    <d v="2024-10-09T00:00:00"/>
    <n v="38379"/>
    <n v="38379"/>
    <s v="Evento"/>
    <s v="Cali"/>
    <s v="EJEMPLO:_x000a_AMBUTALORIO _x000a_HOSPITALARIO _x000a_URGENCIAS"/>
    <m/>
    <e v="#N/A"/>
    <x v="2"/>
    <n v="30408"/>
    <n v="1222529067"/>
    <s v="Finalizada"/>
    <d v="2024-09-27T00:00:00"/>
    <d v="2024-10-09T00:00:00"/>
    <d v="2024-10-21T00:00:00"/>
    <m/>
    <n v="38379"/>
    <n v="0"/>
    <n v="0"/>
    <n v="0"/>
    <m/>
    <m/>
    <n v="0"/>
    <n v="0"/>
    <m/>
    <m/>
    <m/>
    <m/>
    <m/>
    <n v="7971"/>
    <n v="0"/>
    <n v="0"/>
    <n v="0"/>
    <n v="0"/>
    <n v="0"/>
    <n v="30408"/>
    <n v="0"/>
    <n v="0"/>
    <n v="7971"/>
    <n v="0"/>
    <n v="2201566032"/>
    <d v="2024-11-18T00:00:00"/>
    <s v="(en blanco)"/>
    <n v="1669312"/>
  </r>
  <r>
    <n v="890308493"/>
    <s v="Fundacion Ideal para la Rehabilitación integral &quot;Julio H. Calonje&quot;"/>
    <s v="SC"/>
    <n v="115245"/>
    <s v="SC115245"/>
    <s v="890308493_SC115245"/>
    <d v="2024-09-03T00:00:00"/>
    <d v="2024-09-09T00:00:00"/>
    <n v="127930"/>
    <n v="127930"/>
    <s v="Evento"/>
    <s v="Cali"/>
    <s v="EJEMPLO:_x000a_AMBUTALORIO _x000a_HOSPITALARIO _x000a_URGENCIAS"/>
    <m/>
    <e v="#N/A"/>
    <x v="2"/>
    <n v="91127"/>
    <n v="1222511898"/>
    <s v="Finalizada"/>
    <d v="2024-09-03T00:00:00"/>
    <d v="2024-09-09T00:00:00"/>
    <d v="2024-09-16T00:00:00"/>
    <m/>
    <n v="138160"/>
    <n v="0"/>
    <n v="0"/>
    <n v="0"/>
    <m/>
    <m/>
    <n v="0"/>
    <n v="0"/>
    <m/>
    <m/>
    <m/>
    <m/>
    <m/>
    <n v="36803"/>
    <n v="0"/>
    <n v="0"/>
    <n v="0"/>
    <n v="0"/>
    <n v="0"/>
    <n v="91127"/>
    <n v="0"/>
    <n v="0"/>
    <n v="36803"/>
    <n v="0"/>
    <n v="2201558181"/>
    <d v="2024-10-28T00:00:00"/>
    <s v="(en blanco)"/>
    <n v="1796499"/>
  </r>
  <r>
    <n v="890308493"/>
    <s v="Fundacion Ideal para la Rehabilitación integral &quot;Julio H. Calonje&quot;"/>
    <s v="SC"/>
    <n v="115254"/>
    <s v="SC115254"/>
    <s v="890308493_SC115254"/>
    <d v="2024-09-06T00:00:00"/>
    <d v="2024-09-09T00:00:00"/>
    <n v="140723"/>
    <n v="140723"/>
    <s v="Evento"/>
    <s v="Cali"/>
    <s v="EJEMPLO:_x000a_AMBUTALORIO _x000a_HOSPITALARIO _x000a_URGENCIAS"/>
    <m/>
    <e v="#N/A"/>
    <x v="2"/>
    <n v="103920"/>
    <n v="1222511896"/>
    <s v="Finalizada"/>
    <d v="2024-09-06T00:00:00"/>
    <d v="2024-09-09T00:00:00"/>
    <d v="2024-09-16T00:00:00"/>
    <m/>
    <n v="151976"/>
    <n v="0"/>
    <n v="0"/>
    <n v="0"/>
    <m/>
    <m/>
    <n v="0"/>
    <n v="0"/>
    <m/>
    <m/>
    <m/>
    <m/>
    <m/>
    <n v="36803"/>
    <n v="0"/>
    <n v="0"/>
    <n v="0"/>
    <n v="0"/>
    <n v="0"/>
    <n v="103920"/>
    <n v="0"/>
    <n v="0"/>
    <n v="36803"/>
    <n v="0"/>
    <n v="2201558181"/>
    <d v="2024-10-28T00:00:00"/>
    <s v="(en blanco)"/>
    <n v="1796499"/>
  </r>
  <r>
    <n v="890308493"/>
    <s v="Fundacion Ideal para la Rehabilitación integral &quot;Julio H. Calonje&quot;"/>
    <s v="SC"/>
    <n v="115407"/>
    <s v="SC115407"/>
    <s v="890308493_SC115407"/>
    <d v="2024-09-26T00:00:00"/>
    <d v="2024-10-09T00:00:00"/>
    <n v="191895"/>
    <n v="191895"/>
    <s v="Evento"/>
    <s v="Cali"/>
    <s v="EJEMPLO:_x000a_AMBUTALORIO _x000a_HOSPITALARIO _x000a_URGENCIAS"/>
    <m/>
    <e v="#N/A"/>
    <x v="2"/>
    <n v="152040"/>
    <n v="1222529082"/>
    <s v="Finalizada"/>
    <d v="2024-09-26T00:00:00"/>
    <d v="2024-10-09T00:00:00"/>
    <d v="2024-10-21T00:00:00"/>
    <m/>
    <n v="191895"/>
    <n v="0"/>
    <n v="0"/>
    <n v="0"/>
    <m/>
    <m/>
    <n v="0"/>
    <n v="0"/>
    <m/>
    <m/>
    <m/>
    <m/>
    <m/>
    <n v="39855"/>
    <n v="0"/>
    <n v="0"/>
    <n v="0"/>
    <n v="0"/>
    <n v="0"/>
    <n v="152040"/>
    <n v="0"/>
    <n v="0"/>
    <n v="39855"/>
    <n v="0"/>
    <n v="2201566032"/>
    <d v="2024-11-18T00:00:00"/>
    <s v="(en blanco)"/>
    <n v="1669312"/>
  </r>
  <r>
    <n v="890308493"/>
    <s v="Fundacion Ideal para la Rehabilitación integral &quot;Julio H. Calonje&quot;"/>
    <s v="SC"/>
    <n v="115763"/>
    <s v="SC115763"/>
    <s v="890308493_SC115763"/>
    <d v="2024-10-31T00:00:00"/>
    <d v="2024-11-12T00:00:00"/>
    <n v="519234"/>
    <n v="519234"/>
    <s v="Evento"/>
    <s v="Cali"/>
    <s v="EJEMPLO:_x000a_AMBUTALORIO _x000a_HOSPITALARIO _x000a_URGENCIAS"/>
    <m/>
    <e v="#N/A"/>
    <x v="2"/>
    <n v="457284"/>
    <n v="1222546769"/>
    <s v="Finalizada"/>
    <d v="2024-10-31T00:00:00"/>
    <d v="2024-11-12T00:00:00"/>
    <d v="2024-11-26T00:00:00"/>
    <m/>
    <n v="599234"/>
    <n v="0"/>
    <n v="0"/>
    <n v="0"/>
    <m/>
    <m/>
    <n v="0"/>
    <n v="0"/>
    <m/>
    <m/>
    <m/>
    <m/>
    <m/>
    <n v="61950"/>
    <n v="0"/>
    <n v="0"/>
    <n v="0"/>
    <n v="0"/>
    <n v="0"/>
    <n v="457284"/>
    <n v="0"/>
    <n v="0"/>
    <n v="61950"/>
    <n v="0"/>
    <n v="2201574604"/>
    <d v="2024-12-16T00:00:00"/>
    <s v="(en blanco)"/>
    <n v="2632815"/>
  </r>
  <r>
    <n v="890308493"/>
    <s v="Fundacion Ideal para la Rehabilitación integral &quot;Julio H. Calonje&quot;"/>
    <s v="AC"/>
    <n v="109160"/>
    <s v="AC109160"/>
    <s v="890308493_AC109160"/>
    <d v="2024-09-02T00:00:00"/>
    <d v="2024-09-02T00:00:00"/>
    <n v="679158"/>
    <n v="679158"/>
    <s v="Evento"/>
    <s v="Cali"/>
    <s v="EJEMPLO:_x000a_AMBUTALORIO _x000a_HOSPITALARIO _x000a_URGENCIAS"/>
    <m/>
    <e v="#N/A"/>
    <x v="2"/>
    <n v="489409"/>
    <n v="1222511884"/>
    <s v="Finalizada"/>
    <d v="2024-08-26T00:00:00"/>
    <d v="2024-09-02T00:00:00"/>
    <d v="2024-09-16T00:00:00"/>
    <m/>
    <n v="700758"/>
    <n v="0"/>
    <n v="0"/>
    <n v="0"/>
    <m/>
    <m/>
    <n v="0"/>
    <n v="0"/>
    <m/>
    <m/>
    <m/>
    <m/>
    <m/>
    <n v="189749"/>
    <n v="0"/>
    <n v="0"/>
    <n v="0"/>
    <n v="0"/>
    <n v="0"/>
    <n v="489409"/>
    <n v="0"/>
    <n v="0"/>
    <n v="189749"/>
    <n v="0"/>
    <n v="2201558181"/>
    <d v="2024-10-28T00:00:00"/>
    <s v="(en blanco)"/>
    <n v="1796499"/>
  </r>
  <r>
    <n v="890308493"/>
    <s v="Fundacion Ideal para la Rehabilitación integral &quot;Julio H. Calonje&quot;"/>
    <s v="SC"/>
    <n v="115485"/>
    <s v="SC115485"/>
    <s v="890308493_SC115485"/>
    <d v="2024-09-30T00:00:00"/>
    <d v="2024-10-09T00:00:00"/>
    <n v="555900"/>
    <n v="555900"/>
    <s v="Evento"/>
    <s v="Cali"/>
    <s v="EJEMPLO:_x000a_AMBUTALORIO _x000a_HOSPITALARIO _x000a_URGENCIAS"/>
    <m/>
    <e v="#N/A"/>
    <x v="2"/>
    <n v="508915"/>
    <n v="1222529066"/>
    <s v="Finalizada"/>
    <d v="2024-09-30T00:00:00"/>
    <d v="2024-10-09T00:00:00"/>
    <d v="2024-10-21T00:00:00"/>
    <m/>
    <n v="668700"/>
    <n v="0"/>
    <n v="0"/>
    <n v="0"/>
    <m/>
    <m/>
    <n v="0"/>
    <n v="0"/>
    <m/>
    <m/>
    <m/>
    <m/>
    <m/>
    <n v="46985"/>
    <n v="0"/>
    <n v="0"/>
    <n v="0"/>
    <n v="0"/>
    <n v="0"/>
    <n v="508915"/>
    <n v="0"/>
    <n v="0"/>
    <n v="46985"/>
    <n v="0"/>
    <n v="2201566032"/>
    <d v="2024-11-18T00:00:00"/>
    <s v="(en blanco)"/>
    <n v="1669312"/>
  </r>
  <r>
    <n v="890308493"/>
    <s v="Fundacion Ideal para la Rehabilitación integral &quot;Julio H. Calonje&quot;"/>
    <s v="SC"/>
    <n v="115413"/>
    <s v="SC115413"/>
    <s v="890308493_SC115413"/>
    <d v="2024-09-26T00:00:00"/>
    <d v="2024-10-09T00:00:00"/>
    <n v="1184466"/>
    <n v="1184466"/>
    <s v="Evento"/>
    <s v="Cali"/>
    <s v="EJEMPLO:_x000a_AMBUTALORIO _x000a_HOSPITALARIO _x000a_URGENCIAS"/>
    <m/>
    <e v="#N/A"/>
    <x v="2"/>
    <n v="726993"/>
    <n v="1222529078"/>
    <s v="Finalizada"/>
    <d v="2024-09-26T00:00:00"/>
    <d v="2024-10-09T00:00:00"/>
    <d v="2024-10-21T00:00:00"/>
    <m/>
    <n v="1221256"/>
    <n v="0"/>
    <n v="0"/>
    <n v="0"/>
    <m/>
    <m/>
    <n v="0"/>
    <n v="0"/>
    <m/>
    <m/>
    <m/>
    <m/>
    <m/>
    <n v="457473"/>
    <n v="0"/>
    <n v="0"/>
    <n v="0"/>
    <n v="0"/>
    <n v="0"/>
    <n v="726993"/>
    <n v="0"/>
    <n v="0"/>
    <n v="457473"/>
    <n v="0"/>
    <n v="2201566032"/>
    <d v="2024-11-18T00:00:00"/>
    <s v="(en blanco)"/>
    <n v="1669312"/>
  </r>
  <r>
    <n v="890308493"/>
    <s v="Fundacion Ideal para la Rehabilitación integral &quot;Julio H. Calonje&quot;"/>
    <s v="AC"/>
    <n v="109228"/>
    <s v="AC109228"/>
    <s v="890308493_AC109228"/>
    <d v="2024-09-25T00:00:00"/>
    <d v="2024-10-01T00:00:00"/>
    <n v="1009794"/>
    <n v="1009794"/>
    <s v="Evento"/>
    <s v="Cali"/>
    <s v="EJEMPLO:_x000a_AMBUTALORIO _x000a_HOSPITALARIO _x000a_URGENCIAS"/>
    <m/>
    <e v="#N/A"/>
    <x v="2"/>
    <n v="743812"/>
    <n v="1222528169"/>
    <s v="Finalizada"/>
    <d v="2024-09-25T00:00:00"/>
    <d v="2024-10-01T00:00:00"/>
    <d v="2024-10-08T00:00:00"/>
    <m/>
    <n v="1048594"/>
    <n v="0"/>
    <n v="0"/>
    <n v="0"/>
    <m/>
    <m/>
    <n v="0"/>
    <n v="0"/>
    <m/>
    <m/>
    <m/>
    <m/>
    <m/>
    <n v="265982"/>
    <n v="0"/>
    <n v="0"/>
    <n v="0"/>
    <n v="0"/>
    <n v="0"/>
    <n v="743812"/>
    <n v="0"/>
    <n v="0"/>
    <n v="265982"/>
    <n v="0"/>
    <n v="2201566032"/>
    <d v="2024-11-18T00:00:00"/>
    <s v="(en blanco)"/>
    <n v="1669312"/>
  </r>
  <r>
    <n v="890308493"/>
    <s v="Fundacion Ideal para la Rehabilitación integral &quot;Julio H. Calonje&quot;"/>
    <s v="SC"/>
    <n v="115412"/>
    <s v="SC115412"/>
    <s v="890308493_SC115412"/>
    <d v="2024-09-26T00:00:00"/>
    <d v="2024-10-09T00:00:00"/>
    <n v="1126144"/>
    <n v="1126144"/>
    <s v="Evento"/>
    <s v="Cali"/>
    <s v="EJEMPLO:_x000a_AMBUTALORIO _x000a_HOSPITALARIO _x000a_URGENCIAS"/>
    <m/>
    <e v="#N/A"/>
    <x v="2"/>
    <n v="851864"/>
    <n v="1222529079"/>
    <s v="Finalizada"/>
    <d v="2024-09-26T00:00:00"/>
    <d v="2024-10-09T00:00:00"/>
    <d v="2024-10-21T00:00:00"/>
    <m/>
    <n v="1160544"/>
    <n v="0"/>
    <n v="0"/>
    <n v="0"/>
    <m/>
    <m/>
    <n v="0"/>
    <n v="0"/>
    <m/>
    <m/>
    <m/>
    <m/>
    <m/>
    <n v="274280"/>
    <n v="0"/>
    <n v="0"/>
    <n v="0"/>
    <n v="0"/>
    <n v="0"/>
    <n v="851864"/>
    <n v="0"/>
    <n v="0"/>
    <n v="274280"/>
    <n v="0"/>
    <n v="2201566032"/>
    <d v="2024-11-18T00:00:00"/>
    <s v="(en blanco)"/>
    <n v="1669312"/>
  </r>
  <r>
    <n v="890308493"/>
    <s v="Fundacion Ideal para la Rehabilitación integral &quot;Julio H. Calonje&quot;"/>
    <s v="SC"/>
    <n v="115416"/>
    <s v="SC115416"/>
    <s v="890308493_SC115416"/>
    <d v="2024-09-26T00:00:00"/>
    <d v="2024-10-09T00:00:00"/>
    <n v="1129528"/>
    <n v="1129528"/>
    <s v="Evento"/>
    <s v="Cali"/>
    <s v="EJEMPLO:_x000a_AMBUTALORIO _x000a_HOSPITALARIO _x000a_URGENCIAS"/>
    <m/>
    <e v="#N/A"/>
    <x v="2"/>
    <n v="891361"/>
    <n v="1222529072"/>
    <s v="Finalizada"/>
    <d v="2024-09-26T00:00:00"/>
    <d v="2024-10-09T00:00:00"/>
    <d v="2024-10-21T00:00:00"/>
    <m/>
    <n v="1146728"/>
    <n v="0"/>
    <n v="0"/>
    <n v="0"/>
    <m/>
    <m/>
    <n v="0"/>
    <n v="0"/>
    <m/>
    <m/>
    <m/>
    <m/>
    <m/>
    <n v="238167"/>
    <n v="0"/>
    <n v="0"/>
    <n v="0"/>
    <n v="0"/>
    <n v="0"/>
    <n v="891361"/>
    <n v="0"/>
    <n v="0"/>
    <n v="238167"/>
    <n v="0"/>
    <n v="2201566032"/>
    <d v="2024-11-18T00:00:00"/>
    <s v="(en blanco)"/>
    <n v="1669312"/>
  </r>
  <r>
    <n v="890308493"/>
    <s v="Fundacion Ideal para la Rehabilitación integral &quot;Julio H. Calonje&quot;"/>
    <s v="AC"/>
    <n v="109298"/>
    <s v="AC109298"/>
    <s v="890308493_AC109298"/>
    <d v="2024-10-28T00:00:00"/>
    <d v="2024-11-01T00:00:00"/>
    <n v="1322338"/>
    <n v="1322338"/>
    <s v="Evento"/>
    <s v="Cali"/>
    <s v="EJEMPLO:_x000a_AMBUTALORIO _x000a_HOSPITALARIO _x000a_URGENCIAS"/>
    <m/>
    <e v="#N/A"/>
    <x v="2"/>
    <n v="896476"/>
    <n v="1222540023"/>
    <s v="Finalizada"/>
    <d v="2024-10-28T00:00:00"/>
    <d v="2024-11-01T00:00:00"/>
    <d v="2024-11-26T00:00:00"/>
    <m/>
    <n v="1356738"/>
    <n v="0"/>
    <n v="0"/>
    <n v="0"/>
    <m/>
    <m/>
    <n v="0"/>
    <n v="0"/>
    <m/>
    <m/>
    <m/>
    <m/>
    <m/>
    <n v="425862"/>
    <n v="0"/>
    <n v="0"/>
    <n v="0"/>
    <n v="0"/>
    <n v="0"/>
    <n v="896476"/>
    <n v="0"/>
    <n v="0"/>
    <n v="425862"/>
    <n v="0"/>
    <n v="2201574604"/>
    <d v="2024-12-16T00:00:00"/>
    <s v="(en blanco)"/>
    <n v="2632815"/>
  </r>
  <r>
    <n v="890308493"/>
    <s v="Fundacion Ideal para la Rehabilitación integral &quot;Julio H. Calonje&quot;"/>
    <s v="SC"/>
    <n v="115155"/>
    <s v="SC115155"/>
    <s v="890308493_SC115155"/>
    <d v="2024-08-29T00:00:00"/>
    <d v="2024-09-09T00:00:00"/>
    <n v="1130570"/>
    <n v="1130570"/>
    <s v="Evento"/>
    <s v="Cali"/>
    <s v="EJEMPLO:_x000a_AMBUTALORIO _x000a_HOSPITALARIO _x000a_URGENCIAS"/>
    <m/>
    <e v="#N/A"/>
    <x v="2"/>
    <n v="918010"/>
    <n v="1222511868"/>
    <s v="Finalizada"/>
    <d v="2024-08-29T00:00:00"/>
    <d v="2024-09-09T00:00:00"/>
    <d v="2024-09-16T00:00:00"/>
    <m/>
    <n v="1151370"/>
    <n v="0"/>
    <n v="0"/>
    <n v="0"/>
    <m/>
    <m/>
    <n v="0"/>
    <n v="0"/>
    <m/>
    <m/>
    <m/>
    <m/>
    <m/>
    <n v="212560"/>
    <n v="0"/>
    <n v="0"/>
    <n v="0"/>
    <n v="0"/>
    <n v="0"/>
    <n v="918010"/>
    <n v="0"/>
    <n v="0"/>
    <n v="212560"/>
    <n v="0"/>
    <n v="2201558181"/>
    <d v="2024-10-28T00:00:00"/>
    <s v="(en blanco)"/>
    <n v="1796499"/>
  </r>
  <r>
    <n v="890308493"/>
    <s v="Fundacion Ideal para la Rehabilitación integral &quot;Julio H. Calonje&quot;"/>
    <s v="SC"/>
    <n v="115154"/>
    <s v="SC115154"/>
    <s v="890308493_SC115154"/>
    <d v="2024-08-29T00:00:00"/>
    <d v="2024-09-09T00:00:00"/>
    <n v="1406809"/>
    <n v="1406809"/>
    <s v="Evento"/>
    <s v="Cali"/>
    <s v="EJEMPLO:_x000a_AMBUTALORIO _x000a_HOSPITALARIO _x000a_URGENCIAS"/>
    <m/>
    <e v="#N/A"/>
    <x v="2"/>
    <n v="1159739"/>
    <n v="1222511863"/>
    <s v="Finalizada"/>
    <d v="2024-08-29T00:00:00"/>
    <d v="2024-09-09T00:00:00"/>
    <d v="2024-09-16T00:00:00"/>
    <m/>
    <n v="1445609"/>
    <n v="0"/>
    <n v="0"/>
    <n v="0"/>
    <m/>
    <m/>
    <n v="0"/>
    <n v="0"/>
    <m/>
    <m/>
    <m/>
    <m/>
    <m/>
    <n v="247070"/>
    <n v="0"/>
    <n v="0"/>
    <n v="0"/>
    <n v="0"/>
    <n v="0"/>
    <n v="1159739"/>
    <n v="0"/>
    <n v="0"/>
    <n v="247070"/>
    <n v="0"/>
    <n v="2201558181"/>
    <d v="2024-10-28T00:00:00"/>
    <s v="(en blanco)"/>
    <n v="1796499"/>
  </r>
  <r>
    <n v="890308493"/>
    <s v="Fundacion Ideal para la Rehabilitación integral &quot;Julio H. Calonje&quot;"/>
    <s v="SC"/>
    <n v="115414"/>
    <s v="SC115414"/>
    <s v="890308493_SC115414"/>
    <d v="2024-09-26T00:00:00"/>
    <d v="2024-10-09T00:00:00"/>
    <n v="1612072"/>
    <n v="1612072"/>
    <s v="Evento"/>
    <s v="Cali"/>
    <s v="EJEMPLO:_x000a_AMBUTALORIO _x000a_HOSPITALARIO _x000a_URGENCIAS"/>
    <m/>
    <e v="#N/A"/>
    <x v="2"/>
    <n v="1333732"/>
    <n v="1222529076"/>
    <s v="Finalizada"/>
    <d v="2024-09-26T00:00:00"/>
    <d v="2024-10-09T00:00:00"/>
    <d v="2024-10-21T00:00:00"/>
    <m/>
    <n v="1616472"/>
    <n v="0"/>
    <n v="0"/>
    <n v="0"/>
    <m/>
    <m/>
    <n v="0"/>
    <n v="0"/>
    <m/>
    <m/>
    <m/>
    <m/>
    <m/>
    <n v="278340"/>
    <n v="0"/>
    <n v="0"/>
    <n v="0"/>
    <n v="0"/>
    <n v="0"/>
    <n v="1333732"/>
    <n v="0"/>
    <n v="0"/>
    <n v="278340"/>
    <n v="0"/>
    <n v="2201566032"/>
    <d v="2024-11-18T00:00:00"/>
    <s v="(en blanco)"/>
    <n v="1669312"/>
  </r>
  <r>
    <n v="890308493"/>
    <s v="Fundacion Ideal para la Rehabilitación integral &quot;Julio H. Calonje&quot;"/>
    <s v="SC"/>
    <n v="115153"/>
    <s v="SC115153"/>
    <s v="890308493_SC115153"/>
    <d v="2024-08-29T00:00:00"/>
    <d v="2024-09-09T00:00:00"/>
    <n v="1594800"/>
    <n v="1594800"/>
    <s v="Evento"/>
    <s v="Cali"/>
    <s v="EJEMPLO:_x000a_AMBUTALORIO _x000a_HOSPITALARIO _x000a_URGENCIAS"/>
    <m/>
    <e v="#N/A"/>
    <x v="2"/>
    <n v="1341000"/>
    <n v="1222511856"/>
    <s v="Finalizada"/>
    <d v="2024-08-29T00:00:00"/>
    <d v="2024-09-09T00:00:00"/>
    <d v="2024-09-16T00:00:00"/>
    <m/>
    <n v="1612000"/>
    <n v="0"/>
    <n v="0"/>
    <n v="0"/>
    <m/>
    <m/>
    <n v="0"/>
    <n v="0"/>
    <m/>
    <m/>
    <m/>
    <m/>
    <m/>
    <n v="253800"/>
    <n v="0"/>
    <n v="0"/>
    <n v="0"/>
    <n v="0"/>
    <n v="0"/>
    <n v="1341000"/>
    <n v="0"/>
    <n v="0"/>
    <n v="253800"/>
    <n v="0"/>
    <n v="2201558181"/>
    <d v="2024-10-28T00:00:00"/>
    <s v="(en blanco)"/>
    <n v="1796499"/>
  </r>
  <r>
    <n v="890308493"/>
    <s v="Fundacion Ideal para la Rehabilitación integral &quot;Julio H. Calonje&quot;"/>
    <s v="SC"/>
    <n v="115138"/>
    <s v="SC115138"/>
    <s v="890308493_SC115138"/>
    <d v="2024-08-28T00:00:00"/>
    <d v="2024-09-09T00:00:00"/>
    <n v="2210400"/>
    <n v="2210400"/>
    <s v="Evento"/>
    <s v="Cali"/>
    <s v="EJEMPLO:_x000a_AMBUTALORIO _x000a_HOSPITALARIO _x000a_URGENCIAS"/>
    <m/>
    <e v="#N/A"/>
    <x v="2"/>
    <n v="1390686"/>
    <n v="1222511719"/>
    <s v="Finalizada"/>
    <d v="2024-08-28T00:00:00"/>
    <d v="2024-09-09T00:00:00"/>
    <d v="2024-09-13T00:00:00"/>
    <m/>
    <n v="2262000"/>
    <n v="0"/>
    <n v="0"/>
    <n v="0"/>
    <m/>
    <m/>
    <n v="0"/>
    <n v="0"/>
    <m/>
    <m/>
    <m/>
    <m/>
    <m/>
    <n v="819714"/>
    <n v="0"/>
    <n v="0"/>
    <n v="0"/>
    <n v="0"/>
    <n v="0"/>
    <n v="1390686"/>
    <n v="0"/>
    <n v="0"/>
    <n v="819714"/>
    <n v="0"/>
    <n v="2201558181"/>
    <d v="2024-10-28T00:00:00"/>
    <s v="(en blanco)"/>
    <n v="1796499"/>
  </r>
  <r>
    <n v="890308493"/>
    <s v="Fundacion Ideal para la Rehabilitación integral &quot;Julio H. Calonje&quot;"/>
    <s v="SC"/>
    <n v="115659"/>
    <s v="SC115659"/>
    <s v="890308493_SC115659"/>
    <d v="2024-10-29T00:00:00"/>
    <d v="2024-11-12T00:00:00"/>
    <n v="2589976"/>
    <n v="2589976"/>
    <s v="Evento"/>
    <s v="Cali"/>
    <s v="EJEMPLO:_x000a_AMBUTALORIO _x000a_HOSPITALARIO _x000a_URGENCIAS"/>
    <m/>
    <e v="#N/A"/>
    <x v="2"/>
    <n v="1622035"/>
    <n v="1222540017"/>
    <s v="Finalizada"/>
    <d v="2024-10-29T00:00:00"/>
    <d v="2024-11-12T00:00:00"/>
    <d v="2024-11-26T00:00:00"/>
    <m/>
    <n v="2675976"/>
    <n v="0"/>
    <n v="0"/>
    <n v="0"/>
    <m/>
    <m/>
    <n v="0"/>
    <n v="0"/>
    <m/>
    <m/>
    <m/>
    <m/>
    <m/>
    <n v="967941"/>
    <n v="0"/>
    <n v="0"/>
    <n v="0"/>
    <n v="0"/>
    <n v="0"/>
    <n v="1622035"/>
    <n v="0"/>
    <n v="0"/>
    <n v="967941"/>
    <n v="0"/>
    <n v="2201574604"/>
    <d v="2024-12-16T00:00:00"/>
    <s v="(en blanco)"/>
    <n v="2632815"/>
  </r>
  <r>
    <n v="890308493"/>
    <s v="Fundacion Ideal para la Rehabilitación integral &quot;Julio H. Calonje&quot;"/>
    <s v="SC"/>
    <n v="115647"/>
    <s v="SC115647"/>
    <s v="890308493_SC115647"/>
    <d v="2024-10-29T00:00:00"/>
    <d v="2024-11-12T00:00:00"/>
    <n v="2632088"/>
    <n v="2632088"/>
    <s v="Evento"/>
    <s v="Cali"/>
    <s v="EJEMPLO:_x000a_AMBUTALORIO _x000a_HOSPITALARIO _x000a_URGENCIAS"/>
    <m/>
    <e v="#N/A"/>
    <x v="2"/>
    <n v="1976990"/>
    <n v="1222539972"/>
    <s v="Finalizada"/>
    <d v="2024-10-29T00:00:00"/>
    <d v="2024-11-12T00:00:00"/>
    <d v="2024-11-25T00:00:00"/>
    <m/>
    <n v="2666488"/>
    <n v="0"/>
    <n v="0"/>
    <n v="0"/>
    <m/>
    <m/>
    <n v="0"/>
    <n v="0"/>
    <m/>
    <m/>
    <m/>
    <m/>
    <m/>
    <n v="655098"/>
    <n v="0"/>
    <n v="0"/>
    <n v="0"/>
    <n v="0"/>
    <n v="0"/>
    <n v="1976990"/>
    <n v="0"/>
    <n v="0"/>
    <n v="655098"/>
    <n v="0"/>
    <n v="2201574604"/>
    <d v="2024-12-16T00:00:00"/>
    <s v="(en blanco)"/>
    <n v="2632815"/>
  </r>
  <r>
    <n v="890308493"/>
    <s v="Fundacion Ideal para la Rehabilitación integral &quot;Julio H. Calonje&quot;"/>
    <s v="SC"/>
    <n v="115648"/>
    <s v="SC115648"/>
    <s v="890308493_SC115648"/>
    <d v="2024-10-29T00:00:00"/>
    <d v="2024-11-12T00:00:00"/>
    <n v="2667712"/>
    <n v="2667712"/>
    <s v="Evento"/>
    <s v="Cali"/>
    <s v="EJEMPLO:_x000a_AMBUTALORIO _x000a_HOSPITALARIO _x000a_URGENCIAS"/>
    <m/>
    <e v="#N/A"/>
    <x v="2"/>
    <n v="2145748"/>
    <n v="1222539971"/>
    <s v="Finalizada"/>
    <d v="2024-10-29T00:00:00"/>
    <d v="2024-11-12T00:00:00"/>
    <d v="2024-11-25T00:00:00"/>
    <m/>
    <n v="2673280"/>
    <n v="0"/>
    <n v="0"/>
    <n v="0"/>
    <m/>
    <m/>
    <n v="0"/>
    <n v="0"/>
    <m/>
    <m/>
    <m/>
    <m/>
    <m/>
    <n v="521964"/>
    <n v="0"/>
    <n v="0"/>
    <n v="0"/>
    <n v="0"/>
    <n v="0"/>
    <n v="2145748"/>
    <n v="0"/>
    <n v="0"/>
    <n v="521964"/>
    <n v="0"/>
    <n v="2201574604"/>
    <d v="2024-12-16T00:00:00"/>
    <s v="(en blanco)"/>
    <n v="2632815"/>
  </r>
  <r>
    <n v="890308493"/>
    <s v="Fundacion Ideal para la Rehabilitación integral &quot;Julio H. Calonje&quot;"/>
    <s v="AC"/>
    <n v="109299"/>
    <s v="AC109299"/>
    <s v="890308493_AC109299"/>
    <d v="2024-10-28T00:00:00"/>
    <d v="2024-11-01T00:00:00"/>
    <n v="1067040"/>
    <n v="1067040"/>
    <s v="Evento"/>
    <s v="Cali"/>
    <s v="EJEMPLO:_x000a_AMBUTALORIO _x000a_HOSPITALARIO _x000a_URGENCIAS"/>
    <m/>
    <e v="#N/A"/>
    <x v="3"/>
    <n v="0"/>
    <m/>
    <s v="Devuelta"/>
    <d v="2024-10-28T00:00:00"/>
    <d v="2024-11-01T00:00:00"/>
    <m/>
    <d v="2024-11-28T00:00:00"/>
    <n v="1067040"/>
    <n v="0"/>
    <n v="0"/>
    <n v="1067040"/>
    <m/>
    <s v="la autorizacion 122300329537 presenta dos codigos de servicios 938303-05 937000-11 que no aparecen contratados cc 1232799226 luciana perez delgado   la autorizacion 122300374396 se encuentra finalizada con la factura AC109254 adicional no estan los soportes cargados de dicha autorizacion"/>
    <n v="0"/>
    <n v="1067040"/>
    <s v="DEVOLUCION"/>
    <s v="la autorizacion 122300329537 presenta dos codigos de servicios 938303-05 937000-11 que no aparecen contratados cc 1232799226 luciana perez delgado   la autorizacion 122300374396 se encuentra finalizada con la factura AC109254 adicional no estan los soportes cargados de dicha autorizacion"/>
    <s v="AUTORIZACION"/>
    <n v="0"/>
    <n v="0"/>
    <n v="0"/>
    <n v="1067040"/>
    <n v="0"/>
    <n v="0"/>
    <n v="0"/>
    <n v="0"/>
    <n v="0"/>
    <n v="0"/>
    <n v="0"/>
    <n v="0"/>
    <n v="0"/>
    <m/>
    <m/>
    <m/>
    <n v="0"/>
  </r>
  <r>
    <n v="890308493"/>
    <s v="Fundacion Ideal para la Rehabilitación integral &quot;Julio H. Calonje&quot;"/>
    <s v="SC"/>
    <n v="112662"/>
    <s v="SC112662"/>
    <s v="890308493_SC112662"/>
    <d v="2023-12-07T00:00:00"/>
    <d v="2023-12-07T00:00:00"/>
    <n v="4856212"/>
    <n v="783260"/>
    <s v="Evento"/>
    <s v="Cali"/>
    <s v="EJEMPLO:_x000a_AMBUTALORIO _x000a_HOSPITALARIO _x000a_URGENCIAS"/>
    <m/>
    <e v="#N/A"/>
    <x v="4"/>
    <n v="783260"/>
    <n v="1222533422"/>
    <s v="Finalizada"/>
    <d v="2023-11-30T00:00:00"/>
    <d v="2023-12-07T00:00:00"/>
    <d v="2024-10-30T00:00:00"/>
    <m/>
    <n v="4856212"/>
    <n v="0"/>
    <n v="0"/>
    <n v="0"/>
    <m/>
    <m/>
    <n v="0"/>
    <n v="0"/>
    <m/>
    <m/>
    <m/>
    <m/>
    <m/>
    <n v="0"/>
    <n v="0"/>
    <n v="0"/>
    <n v="0"/>
    <n v="0"/>
    <n v="0"/>
    <n v="783260"/>
    <n v="0"/>
    <n v="0"/>
    <n v="4072952"/>
    <n v="0"/>
    <n v="2201510621"/>
    <d v="2024-05-22T00:00:00"/>
    <s v="(en blanco)"/>
    <n v="30706749"/>
  </r>
  <r>
    <n v="890308493"/>
    <s v="Fundacion Ideal para la Rehabilitación integral &quot;Julio H. Calonje&quot;"/>
    <s v="SC"/>
    <n v="114619"/>
    <s v="SC114619"/>
    <s v="890308493_SC114619"/>
    <d v="2024-06-27T00:00:00"/>
    <d v="2024-07-09T00:00:00"/>
    <n v="1969884"/>
    <n v="120400"/>
    <s v="Evento"/>
    <s v="Cali"/>
    <s v="EJEMPLO:_x000a_AMBUTALORIO _x000a_HOSPITALARIO _x000a_URGENCIAS"/>
    <m/>
    <e v="#N/A"/>
    <x v="4"/>
    <n v="0"/>
    <m/>
    <s v="Finalizada"/>
    <d v="2024-06-27T00:00:00"/>
    <d v="2024-07-09T00:00:00"/>
    <d v="2024-07-15T00:00:00"/>
    <m/>
    <n v="1969884"/>
    <n v="0"/>
    <n v="0"/>
    <n v="0"/>
    <m/>
    <m/>
    <n v="0"/>
    <n v="0"/>
    <m/>
    <m/>
    <m/>
    <m/>
    <m/>
    <n v="0"/>
    <n v="0"/>
    <n v="0"/>
    <n v="0"/>
    <n v="0"/>
    <n v="0"/>
    <n v="120400"/>
    <n v="0"/>
    <n v="0"/>
    <n v="1849484"/>
    <n v="0"/>
    <n v="2201554179"/>
    <d v="2024-09-27T00:00:00"/>
    <s v="(en blanco)"/>
    <n v="26587438"/>
  </r>
  <r>
    <n v="890308493"/>
    <s v="Fundacion Ideal para la Rehabilitación integral &quot;Julio H. Calonje&quot;"/>
    <s v="SC"/>
    <n v="114908"/>
    <s v="SC114908"/>
    <s v="890308493_SC114908"/>
    <d v="2024-08-12T00:00:00"/>
    <d v="2024-08-12T00:00:00"/>
    <n v="1292093"/>
    <n v="1055620"/>
    <s v="Evento"/>
    <s v="Cali"/>
    <s v="EJEMPLO:_x000a_AMBUTALORIO _x000a_HOSPITALARIO _x000a_URGENCIAS"/>
    <m/>
    <e v="#N/A"/>
    <x v="4"/>
    <n v="1055620"/>
    <n v="1222498675"/>
    <s v="Finalizada"/>
    <d v="2024-07-29T00:00:00"/>
    <d v="2024-08-12T00:00:00"/>
    <d v="2024-08-14T00:00:00"/>
    <m/>
    <n v="1292093"/>
    <n v="0"/>
    <n v="0"/>
    <n v="0"/>
    <m/>
    <m/>
    <n v="0"/>
    <n v="0"/>
    <m/>
    <m/>
    <m/>
    <m/>
    <m/>
    <n v="0"/>
    <n v="0"/>
    <n v="0"/>
    <n v="0"/>
    <n v="0"/>
    <n v="0"/>
    <n v="1055620"/>
    <n v="0"/>
    <n v="0"/>
    <n v="236473"/>
    <n v="0"/>
    <n v="2201554160"/>
    <d v="2024-09-27T00:00:00"/>
    <s v="(en blanco)"/>
    <n v="3181169"/>
  </r>
  <r>
    <n v="890308493"/>
    <s v="Fundacion Ideal para la Rehabilitación integral &quot;Julio H. Calonje&quot;"/>
    <s v="SC"/>
    <n v="114909"/>
    <s v="SC114909"/>
    <s v="890308493_SC114909"/>
    <d v="2024-08-12T00:00:00"/>
    <d v="2024-08-12T00:00:00"/>
    <n v="1104184"/>
    <n v="899595"/>
    <s v="Evento"/>
    <s v="Cali"/>
    <s v="EJEMPLO:_x000a_AMBUTALORIO _x000a_HOSPITALARIO _x000a_URGENCIAS"/>
    <m/>
    <e v="#N/A"/>
    <x v="4"/>
    <n v="899595"/>
    <n v="1222498680"/>
    <s v="Finalizada"/>
    <d v="2024-07-29T00:00:00"/>
    <d v="2024-08-12T00:00:00"/>
    <d v="2024-08-14T00:00:00"/>
    <m/>
    <n v="1125784"/>
    <n v="0"/>
    <n v="0"/>
    <n v="0"/>
    <m/>
    <m/>
    <n v="0"/>
    <n v="0"/>
    <m/>
    <m/>
    <m/>
    <m/>
    <m/>
    <n v="0"/>
    <n v="0"/>
    <n v="0"/>
    <n v="0"/>
    <n v="0"/>
    <n v="0"/>
    <n v="899595"/>
    <n v="0"/>
    <n v="0"/>
    <n v="204589"/>
    <n v="0"/>
    <n v="2201554160"/>
    <d v="2024-09-27T00:00:00"/>
    <s v="(en blanco)"/>
    <n v="3181169"/>
  </r>
  <r>
    <n v="890308493"/>
    <s v="Fundacion Ideal para la Rehabilitación integral &quot;Julio H. Calonje&quot;"/>
    <s v="SC"/>
    <n v="114910"/>
    <s v="SC114910"/>
    <s v="890308493_SC114910"/>
    <d v="2024-08-12T00:00:00"/>
    <d v="2024-08-12T00:00:00"/>
    <n v="532878"/>
    <n v="450363"/>
    <s v="Evento"/>
    <s v="Cali"/>
    <s v="EJEMPLO:_x000a_AMBUTALORIO _x000a_HOSPITALARIO _x000a_URGENCIAS"/>
    <m/>
    <e v="#N/A"/>
    <x v="4"/>
    <n v="450363"/>
    <n v="1222498682"/>
    <s v="Finalizada"/>
    <d v="2024-07-29T00:00:00"/>
    <d v="2024-08-12T00:00:00"/>
    <d v="2024-08-14T00:00:00"/>
    <m/>
    <n v="588478"/>
    <n v="0"/>
    <n v="0"/>
    <n v="0"/>
    <m/>
    <m/>
    <n v="0"/>
    <n v="0"/>
    <m/>
    <m/>
    <m/>
    <m/>
    <m/>
    <n v="0"/>
    <n v="0"/>
    <n v="0"/>
    <n v="0"/>
    <n v="0"/>
    <n v="0"/>
    <n v="450363"/>
    <n v="0"/>
    <n v="0"/>
    <n v="82515"/>
    <n v="0"/>
    <n v="2201554160"/>
    <d v="2024-09-27T00:00:00"/>
    <s v="(en blanco)"/>
    <n v="3181169"/>
  </r>
  <r>
    <n v="890308493"/>
    <s v="Fundacion Ideal para la Rehabilitación integral &quot;Julio H. Calonje&quot;"/>
    <s v="AC"/>
    <n v="109105"/>
    <s v="AC109105"/>
    <s v="890308493_AC109105"/>
    <d v="2024-08-06T00:00:00"/>
    <d v="2024-08-06T00:00:00"/>
    <n v="218610"/>
    <n v="165900"/>
    <s v="Evento"/>
    <s v="Cali"/>
    <s v="EJEMPLO:_x000a_AMBUTALORIO _x000a_HOSPITALARIO _x000a_URGENCIAS"/>
    <m/>
    <e v="#N/A"/>
    <x v="4"/>
    <n v="165900"/>
    <n v="1222506137"/>
    <s v="Finalizada"/>
    <d v="2024-07-29T00:00:00"/>
    <d v="2024-08-06T00:00:00"/>
    <d v="2024-08-13T00:00:00"/>
    <m/>
    <n v="218610"/>
    <n v="0"/>
    <n v="0"/>
    <n v="0"/>
    <m/>
    <m/>
    <n v="0"/>
    <n v="0"/>
    <m/>
    <m/>
    <m/>
    <m/>
    <m/>
    <n v="0"/>
    <n v="0"/>
    <n v="0"/>
    <n v="0"/>
    <n v="0"/>
    <n v="0"/>
    <n v="165900"/>
    <n v="0"/>
    <n v="0"/>
    <n v="52710"/>
    <n v="0"/>
    <n v="2201554160"/>
    <d v="2024-09-27T00:00:00"/>
    <s v="(en blanco)"/>
    <n v="3181169"/>
  </r>
  <r>
    <n v="890308493"/>
    <s v="Fundacion Ideal para la Rehabilitación integral &quot;Julio H. Calonje&quot;"/>
    <s v="SC"/>
    <n v="114911"/>
    <s v="SC114911"/>
    <s v="890308493_SC114911"/>
    <d v="2024-08-12T00:00:00"/>
    <d v="2024-08-12T00:00:00"/>
    <n v="183095"/>
    <n v="151211"/>
    <s v="Evento"/>
    <s v="Cali"/>
    <s v="EJEMPLO:_x000a_AMBUTALORIO _x000a_HOSPITALARIO _x000a_URGENCIAS"/>
    <m/>
    <e v="#N/A"/>
    <x v="4"/>
    <n v="151211"/>
    <n v="1222498683"/>
    <s v="Finalizada"/>
    <d v="2024-07-29T00:00:00"/>
    <d v="2024-08-12T00:00:00"/>
    <d v="2024-08-14T00:00:00"/>
    <m/>
    <n v="191895"/>
    <n v="0"/>
    <n v="0"/>
    <n v="0"/>
    <m/>
    <m/>
    <n v="0"/>
    <n v="0"/>
    <m/>
    <m/>
    <m/>
    <m/>
    <m/>
    <n v="0"/>
    <n v="0"/>
    <n v="0"/>
    <n v="0"/>
    <n v="0"/>
    <n v="0"/>
    <n v="151211"/>
    <n v="0"/>
    <n v="0"/>
    <n v="31884"/>
    <n v="0"/>
    <n v="2201554160"/>
    <d v="2024-09-27T00:00:00"/>
    <s v="(en blanco)"/>
    <n v="3181169"/>
  </r>
  <r>
    <n v="890308493"/>
    <s v="Fundacion Ideal para la Rehabilitación integral &quot;Julio H. Calonje&quot;"/>
    <s v="SC"/>
    <n v="114969"/>
    <s v="SC114969"/>
    <s v="890308493_SC114969"/>
    <d v="2024-08-12T00:00:00"/>
    <d v="2024-08-12T00:00:00"/>
    <n v="235346"/>
    <n v="198994"/>
    <s v="Evento"/>
    <s v="Cali"/>
    <s v="EJEMPLO:_x000a_AMBUTALORIO _x000a_HOSPITALARIO _x000a_URGENCIAS"/>
    <m/>
    <e v="#N/A"/>
    <x v="4"/>
    <n v="166194"/>
    <n v="1222506364"/>
    <s v="Finalizada"/>
    <d v="2024-07-30T00:00:00"/>
    <d v="2024-08-12T00:00:00"/>
    <d v="2024-08-14T00:00:00"/>
    <m/>
    <n v="288946"/>
    <n v="0"/>
    <n v="0"/>
    <n v="0"/>
    <m/>
    <m/>
    <n v="0"/>
    <n v="0"/>
    <m/>
    <m/>
    <m/>
    <m/>
    <m/>
    <n v="0"/>
    <n v="0"/>
    <n v="0"/>
    <n v="0"/>
    <n v="0"/>
    <n v="0"/>
    <n v="198994"/>
    <n v="0"/>
    <n v="0"/>
    <n v="36352"/>
    <n v="0"/>
    <n v="2201554160"/>
    <d v="2024-09-27T00:00:00"/>
    <s v="(en blanco)"/>
    <n v="3181169"/>
  </r>
  <r>
    <n v="890308493"/>
    <s v="Fundacion Ideal para la Rehabilitación integral &quot;Julio H. Calonje&quot;"/>
    <s v="SC"/>
    <n v="115489"/>
    <s v="SC115489"/>
    <s v="890308493_SC115489"/>
    <d v="2024-09-30T00:00:00"/>
    <d v="2024-10-07T00:00:00"/>
    <n v="6598176"/>
    <n v="6598176"/>
    <s v="Evento"/>
    <s v="Cali"/>
    <s v="EJEMPLO:_x000a_AMBUTALORIO _x000a_HOSPITALARIO _x000a_URGENCIAS"/>
    <m/>
    <e v="#N/A"/>
    <x v="4"/>
    <n v="6598176"/>
    <n v="1222528247"/>
    <s v="Finalizada"/>
    <d v="2024-09-30T00:00:00"/>
    <d v="2024-10-07T00:00:00"/>
    <d v="2024-10-10T00:00:00"/>
    <m/>
    <n v="6598176"/>
    <n v="0"/>
    <n v="0"/>
    <n v="0"/>
    <m/>
    <m/>
    <n v="0"/>
    <n v="0"/>
    <m/>
    <m/>
    <m/>
    <m/>
    <m/>
    <n v="0"/>
    <n v="0"/>
    <n v="0"/>
    <n v="0"/>
    <n v="0"/>
    <n v="0"/>
    <n v="6598176"/>
    <n v="0"/>
    <n v="0"/>
    <n v="0"/>
    <n v="0"/>
    <m/>
    <m/>
    <m/>
    <n v="0"/>
  </r>
  <r>
    <n v="890308493"/>
    <s v="Fundacion Ideal para la Rehabilitación integral &quot;Julio H. Calonje&quot;"/>
    <s v="SC"/>
    <n v="114984"/>
    <s v="SC114984"/>
    <s v="890308493_SC114984"/>
    <d v="2024-08-08T00:00:00"/>
    <d v="2024-08-08T00:00:00"/>
    <n v="4817049"/>
    <n v="4817049"/>
    <s v="Evento"/>
    <s v="Cali"/>
    <s v="EJEMPLO:_x000a_AMBUTALORIO _x000a_HOSPITALARIO _x000a_URGENCIAS"/>
    <m/>
    <e v="#N/A"/>
    <x v="4"/>
    <n v="4817049"/>
    <n v="1222498479"/>
    <s v="Finalizada"/>
    <d v="2024-07-31T00:00:00"/>
    <d v="2024-08-08T00:00:00"/>
    <d v="2024-08-13T00:00:00"/>
    <m/>
    <n v="4817049"/>
    <n v="0"/>
    <n v="0"/>
    <n v="0"/>
    <m/>
    <m/>
    <n v="0"/>
    <n v="0"/>
    <m/>
    <m/>
    <m/>
    <m/>
    <m/>
    <n v="0"/>
    <n v="0"/>
    <n v="0"/>
    <n v="0"/>
    <n v="0"/>
    <n v="0"/>
    <n v="4817049"/>
    <n v="0"/>
    <n v="0"/>
    <n v="0"/>
    <n v="0"/>
    <m/>
    <m/>
    <m/>
    <n v="0"/>
  </r>
  <r>
    <n v="890308493"/>
    <s v="Fundacion Ideal para la Rehabilitación integral &quot;Julio H. Calonje&quot;"/>
    <s v="SC"/>
    <n v="115699"/>
    <s v="SC115699"/>
    <s v="890308493_SC115699"/>
    <d v="2024-10-30T00:00:00"/>
    <d v="2024-11-14T00:00:00"/>
    <n v="3722048"/>
    <n v="3722048"/>
    <s v="Evento"/>
    <s v="Cali"/>
    <s v="EJEMPLO:_x000a_AMBUTALORIO _x000a_HOSPITALARIO _x000a_URGENCIAS"/>
    <m/>
    <e v="#N/A"/>
    <x v="4"/>
    <n v="3722048"/>
    <n v="1222539968"/>
    <s v="Finalizada"/>
    <d v="2024-10-30T00:00:00"/>
    <d v="2024-11-14T00:00:00"/>
    <d v="2024-11-25T00:00:00"/>
    <m/>
    <n v="3722048"/>
    <n v="0"/>
    <n v="0"/>
    <n v="0"/>
    <m/>
    <m/>
    <n v="0"/>
    <n v="0"/>
    <m/>
    <m/>
    <m/>
    <m/>
    <m/>
    <n v="0"/>
    <n v="0"/>
    <n v="0"/>
    <n v="0"/>
    <n v="0"/>
    <n v="0"/>
    <n v="3722048"/>
    <n v="0"/>
    <n v="0"/>
    <n v="0"/>
    <n v="0"/>
    <m/>
    <m/>
    <m/>
    <n v="0"/>
  </r>
  <r>
    <n v="890308493"/>
    <s v="Fundacion Ideal para la Rehabilitación integral &quot;Julio H. Calonje&quot;"/>
    <s v="SC"/>
    <n v="114904"/>
    <s v="SC114904"/>
    <s v="890308493_SC114904"/>
    <d v="2024-08-12T00:00:00"/>
    <d v="2024-08-12T00:00:00"/>
    <n v="3670858"/>
    <n v="3670858"/>
    <s v="Evento"/>
    <s v="Cali"/>
    <s v="EJEMPLO:_x000a_AMBUTALORIO _x000a_HOSPITALARIO _x000a_URGENCIAS"/>
    <m/>
    <e v="#N/A"/>
    <x v="4"/>
    <n v="3670858"/>
    <n v="1222498514"/>
    <s v="Finalizada"/>
    <d v="2024-07-29T00:00:00"/>
    <d v="2024-08-12T00:00:00"/>
    <d v="2024-08-14T00:00:00"/>
    <m/>
    <n v="3705258"/>
    <n v="0"/>
    <n v="0"/>
    <n v="0"/>
    <m/>
    <m/>
    <n v="0"/>
    <n v="0"/>
    <m/>
    <m/>
    <m/>
    <m/>
    <m/>
    <n v="0"/>
    <n v="0"/>
    <n v="0"/>
    <n v="0"/>
    <n v="0"/>
    <n v="0"/>
    <n v="3670858"/>
    <n v="0"/>
    <n v="0"/>
    <n v="0"/>
    <n v="0"/>
    <m/>
    <m/>
    <m/>
    <n v="0"/>
  </r>
  <r>
    <n v="890308493"/>
    <s v="Fundacion Ideal para la Rehabilitación integral &quot;Julio H. Calonje&quot;"/>
    <s v="SC"/>
    <n v="115231"/>
    <s v="SC115231"/>
    <s v="890308493_SC115231"/>
    <d v="2024-08-31T00:00:00"/>
    <d v="2024-09-05T00:00:00"/>
    <n v="3250529"/>
    <n v="3250529"/>
    <s v="Evento"/>
    <s v="Cali"/>
    <s v="EJEMPLO:_x000a_AMBUTALORIO _x000a_HOSPITALARIO _x000a_URGENCIAS"/>
    <m/>
    <e v="#N/A"/>
    <x v="4"/>
    <n v="3250529"/>
    <n v="1222511716"/>
    <s v="Finalizada"/>
    <d v="2024-08-31T00:00:00"/>
    <d v="2024-09-05T00:00:00"/>
    <d v="2024-09-13T00:00:00"/>
    <m/>
    <n v="3250529"/>
    <n v="0"/>
    <n v="0"/>
    <n v="0"/>
    <m/>
    <m/>
    <n v="0"/>
    <n v="0"/>
    <m/>
    <m/>
    <m/>
    <m/>
    <m/>
    <n v="0"/>
    <n v="0"/>
    <n v="0"/>
    <n v="0"/>
    <n v="0"/>
    <n v="0"/>
    <n v="3250529"/>
    <n v="0"/>
    <n v="0"/>
    <n v="0"/>
    <n v="0"/>
    <m/>
    <m/>
    <m/>
    <n v="0"/>
  </r>
  <r>
    <n v="890308493"/>
    <s v="Fundacion Ideal para la Rehabilitación integral &quot;Julio H. Calonje&quot;"/>
    <s v="SC"/>
    <n v="115645"/>
    <s v="SC115645"/>
    <s v="890308493_SC115645"/>
    <d v="2024-10-29T00:00:00"/>
    <d v="2024-11-12T00:00:00"/>
    <n v="2228776"/>
    <n v="2228776"/>
    <s v="Evento"/>
    <s v="Cali"/>
    <s v="EJEMPLO:_x000a_AMBUTALORIO _x000a_HOSPITALARIO _x000a_URGENCIAS"/>
    <m/>
    <e v="#N/A"/>
    <x v="4"/>
    <n v="2228776"/>
    <n v="1222540019"/>
    <s v="Finalizada"/>
    <d v="2024-10-29T00:00:00"/>
    <d v="2024-11-12T00:00:00"/>
    <d v="2024-11-26T00:00:00"/>
    <m/>
    <n v="2228776"/>
    <n v="0"/>
    <n v="0"/>
    <n v="0"/>
    <m/>
    <m/>
    <n v="0"/>
    <n v="0"/>
    <m/>
    <m/>
    <m/>
    <m/>
    <m/>
    <n v="0"/>
    <n v="0"/>
    <n v="0"/>
    <n v="0"/>
    <n v="0"/>
    <n v="0"/>
    <n v="2228776"/>
    <n v="0"/>
    <n v="0"/>
    <n v="0"/>
    <n v="0"/>
    <m/>
    <m/>
    <m/>
    <n v="0"/>
  </r>
  <r>
    <n v="890308493"/>
    <s v="Fundacion Ideal para la Rehabilitación integral &quot;Julio H. Calonje&quot;"/>
    <s v="SC"/>
    <n v="114360"/>
    <s v="SC114360"/>
    <s v="890308493_SC114360"/>
    <d v="2024-05-29T00:00:00"/>
    <d v="2024-06-11T00:00:00"/>
    <n v="1794400"/>
    <n v="1794400"/>
    <s v="Evento"/>
    <s v="Cali"/>
    <s v="EJEMPLO:_x000a_AMBUTALORIO _x000a_HOSPITALARIO _x000a_URGENCIAS"/>
    <m/>
    <e v="#N/A"/>
    <x v="4"/>
    <n v="1794400"/>
    <n v="1222472810"/>
    <s v="Finalizada"/>
    <d v="2024-05-29T00:00:00"/>
    <d v="2024-06-11T00:00:00"/>
    <d v="2024-06-28T00:00:00"/>
    <m/>
    <n v="1872000"/>
    <n v="0"/>
    <n v="0"/>
    <n v="0"/>
    <m/>
    <m/>
    <n v="0"/>
    <n v="0"/>
    <m/>
    <m/>
    <m/>
    <m/>
    <m/>
    <n v="0"/>
    <n v="0"/>
    <n v="0"/>
    <n v="0"/>
    <n v="0"/>
    <n v="0"/>
    <n v="1794400"/>
    <n v="0"/>
    <n v="0"/>
    <n v="0"/>
    <n v="0"/>
    <m/>
    <m/>
    <m/>
    <n v="0"/>
  </r>
  <r>
    <n v="890308493"/>
    <s v="Fundacion Ideal para la Rehabilitación integral &quot;Julio H. Calonje&quot;"/>
    <s v="SC"/>
    <n v="115136"/>
    <s v="SC115136"/>
    <s v="890308493_SC115136"/>
    <d v="2024-08-28T00:00:00"/>
    <d v="2024-09-09T00:00:00"/>
    <n v="1742000"/>
    <n v="1742000"/>
    <s v="Evento"/>
    <s v="Cali"/>
    <s v="EJEMPLO:_x000a_AMBUTALORIO _x000a_HOSPITALARIO _x000a_URGENCIAS"/>
    <m/>
    <e v="#N/A"/>
    <x v="4"/>
    <n v="1742000"/>
    <n v="1222511847"/>
    <s v="Finalizada"/>
    <d v="2024-08-28T00:00:00"/>
    <d v="2024-09-09T00:00:00"/>
    <d v="2024-09-16T00:00:00"/>
    <m/>
    <n v="1742000"/>
    <n v="0"/>
    <n v="0"/>
    <n v="0"/>
    <m/>
    <m/>
    <n v="0"/>
    <n v="0"/>
    <m/>
    <m/>
    <m/>
    <m/>
    <m/>
    <n v="0"/>
    <n v="0"/>
    <n v="0"/>
    <n v="0"/>
    <n v="0"/>
    <n v="0"/>
    <n v="1742000"/>
    <n v="0"/>
    <n v="0"/>
    <n v="0"/>
    <n v="0"/>
    <m/>
    <m/>
    <m/>
    <n v="0"/>
  </r>
  <r>
    <n v="890308493"/>
    <s v="Fundacion Ideal para la Rehabilitación integral &quot;Julio H. Calonje&quot;"/>
    <s v="SC"/>
    <n v="115088"/>
    <s v="SC115088"/>
    <s v="890308493_SC115088"/>
    <d v="2024-09-05T00:00:00"/>
    <d v="2024-09-05T00:00:00"/>
    <n v="1409868"/>
    <n v="1409868"/>
    <s v="Evento"/>
    <s v="Cali"/>
    <s v="EJEMPLO:_x000a_AMBUTALORIO _x000a_HOSPITALARIO _x000a_URGENCIAS"/>
    <m/>
    <e v="#N/A"/>
    <x v="4"/>
    <n v="1409868"/>
    <n v="1222511861"/>
    <s v="Finalizada"/>
    <d v="2024-08-27T00:00:00"/>
    <d v="2024-09-05T00:00:00"/>
    <d v="2024-09-16T00:00:00"/>
    <m/>
    <n v="1409868"/>
    <n v="0"/>
    <n v="0"/>
    <n v="0"/>
    <m/>
    <m/>
    <n v="0"/>
    <n v="0"/>
    <m/>
    <m/>
    <m/>
    <m/>
    <m/>
    <n v="0"/>
    <n v="0"/>
    <n v="0"/>
    <n v="0"/>
    <n v="0"/>
    <n v="0"/>
    <n v="1409868"/>
    <n v="0"/>
    <n v="0"/>
    <n v="0"/>
    <n v="0"/>
    <m/>
    <m/>
    <m/>
    <n v="0"/>
  </r>
  <r>
    <n v="890308493"/>
    <s v="Fundacion Ideal para la Rehabilitación integral &quot;Julio H. Calonje&quot;"/>
    <s v="SC"/>
    <n v="115219"/>
    <s v="SC115219"/>
    <s v="890308493_SC115219"/>
    <d v="2024-08-30T00:00:00"/>
    <d v="2024-09-05T00:00:00"/>
    <n v="1331542"/>
    <n v="1331542"/>
    <s v="Evento"/>
    <s v="Cali"/>
    <s v="EJEMPLO:_x000a_AMBUTALORIO _x000a_HOSPITALARIO _x000a_URGENCIAS"/>
    <m/>
    <e v="#N/A"/>
    <x v="4"/>
    <n v="1331542"/>
    <n v="1222511865"/>
    <s v="Finalizada"/>
    <d v="2024-08-30T00:00:00"/>
    <d v="2024-09-05T00:00:00"/>
    <d v="2024-09-16T00:00:00"/>
    <m/>
    <n v="1331542"/>
    <n v="0"/>
    <n v="0"/>
    <n v="0"/>
    <m/>
    <m/>
    <n v="0"/>
    <n v="0"/>
    <m/>
    <m/>
    <m/>
    <m/>
    <m/>
    <n v="0"/>
    <n v="0"/>
    <n v="0"/>
    <n v="0"/>
    <n v="0"/>
    <n v="0"/>
    <n v="1331542"/>
    <n v="0"/>
    <n v="0"/>
    <n v="0"/>
    <n v="0"/>
    <m/>
    <m/>
    <m/>
    <n v="0"/>
  </r>
  <r>
    <n v="890308493"/>
    <s v="Fundacion Ideal para la Rehabilitación integral &quot;Julio H. Calonje&quot;"/>
    <s v="SC"/>
    <n v="115655"/>
    <s v="SC115655"/>
    <s v="890308493_SC115655"/>
    <d v="2024-10-29T00:00:00"/>
    <d v="2024-11-12T00:00:00"/>
    <n v="1140513"/>
    <n v="1140513"/>
    <s v="Evento"/>
    <s v="Cali"/>
    <s v="EJEMPLO:_x000a_AMBUTALORIO _x000a_HOSPITALARIO _x000a_URGENCIAS"/>
    <m/>
    <e v="#N/A"/>
    <x v="4"/>
    <n v="1140513"/>
    <n v="1222540026"/>
    <s v="Finalizada"/>
    <d v="2024-10-29T00:00:00"/>
    <d v="2024-11-12T00:00:00"/>
    <d v="2024-11-26T00:00:00"/>
    <m/>
    <n v="1245555"/>
    <n v="0"/>
    <n v="0"/>
    <n v="0"/>
    <m/>
    <m/>
    <n v="0"/>
    <n v="0"/>
    <m/>
    <m/>
    <m/>
    <m/>
    <m/>
    <n v="0"/>
    <n v="0"/>
    <n v="0"/>
    <n v="0"/>
    <n v="0"/>
    <n v="0"/>
    <n v="1140513"/>
    <n v="0"/>
    <n v="0"/>
    <n v="0"/>
    <n v="0"/>
    <m/>
    <m/>
    <m/>
    <n v="0"/>
  </r>
  <r>
    <n v="890308493"/>
    <s v="Fundacion Ideal para la Rehabilitación integral &quot;Julio H. Calonje&quot;"/>
    <s v="SC"/>
    <n v="114992"/>
    <s v="SC114992"/>
    <s v="890308493_SC114992"/>
    <d v="2024-08-06T00:00:00"/>
    <d v="2024-08-06T00:00:00"/>
    <n v="861586"/>
    <n v="861586"/>
    <s v="Evento"/>
    <s v="Cali"/>
    <s v="EJEMPLO:_x000a_AMBUTALORIO _x000a_HOSPITALARIO _x000a_URGENCIAS"/>
    <m/>
    <e v="#N/A"/>
    <x v="4"/>
    <n v="861586"/>
    <n v="1222498476"/>
    <s v="Finalizada"/>
    <d v="2024-07-31T00:00:00"/>
    <d v="2024-08-06T00:00:00"/>
    <d v="2024-08-13T00:00:00"/>
    <m/>
    <n v="861586"/>
    <n v="0"/>
    <n v="0"/>
    <n v="0"/>
    <m/>
    <m/>
    <n v="0"/>
    <n v="0"/>
    <m/>
    <m/>
    <m/>
    <m/>
    <m/>
    <n v="0"/>
    <n v="0"/>
    <n v="0"/>
    <n v="0"/>
    <n v="0"/>
    <n v="0"/>
    <n v="861586"/>
    <n v="0"/>
    <n v="0"/>
    <n v="0"/>
    <n v="0"/>
    <m/>
    <m/>
    <m/>
    <n v="0"/>
  </r>
  <r>
    <n v="890308493"/>
    <s v="Fundacion Ideal para la Rehabilitación integral &quot;Julio H. Calonje&quot;"/>
    <s v="SC"/>
    <n v="115405"/>
    <s v="SC115405"/>
    <s v="890308493_SC115405"/>
    <d v="2024-09-26T00:00:00"/>
    <d v="2024-10-09T00:00:00"/>
    <n v="810464"/>
    <n v="810464"/>
    <s v="Evento"/>
    <s v="Cali"/>
    <s v="EJEMPLO:_x000a_AMBUTALORIO _x000a_HOSPITALARIO _x000a_URGENCIAS"/>
    <m/>
    <e v="#N/A"/>
    <x v="4"/>
    <n v="810464"/>
    <n v="1222528244"/>
    <s v="Finalizada"/>
    <d v="2024-09-26T00:00:00"/>
    <d v="2024-10-09T00:00:00"/>
    <d v="2024-10-10T00:00:00"/>
    <m/>
    <n v="810464"/>
    <n v="0"/>
    <n v="0"/>
    <n v="0"/>
    <m/>
    <m/>
    <n v="0"/>
    <n v="0"/>
    <m/>
    <m/>
    <m/>
    <m/>
    <m/>
    <n v="0"/>
    <n v="0"/>
    <n v="0"/>
    <n v="0"/>
    <n v="0"/>
    <n v="0"/>
    <n v="810464"/>
    <n v="0"/>
    <n v="0"/>
    <n v="0"/>
    <n v="0"/>
    <m/>
    <m/>
    <m/>
    <n v="0"/>
  </r>
  <r>
    <n v="890308493"/>
    <s v="Fundacion Ideal para la Rehabilitación integral &quot;Julio H. Calonje&quot;"/>
    <s v="SC"/>
    <n v="115151"/>
    <s v="SC115151"/>
    <s v="890308493_SC115151"/>
    <d v="2024-08-29T00:00:00"/>
    <d v="2024-09-09T00:00:00"/>
    <n v="750432"/>
    <n v="750432"/>
    <s v="Evento"/>
    <s v="Cali"/>
    <s v="EJEMPLO:_x000a_AMBUTALORIO _x000a_HOSPITALARIO _x000a_URGENCIAS"/>
    <m/>
    <e v="#N/A"/>
    <x v="4"/>
    <n v="750432"/>
    <n v="1222542976"/>
    <s v="Finalizada"/>
    <d v="2024-08-29T00:00:00"/>
    <d v="2024-09-09T00:00:00"/>
    <d v="2024-09-16T00:00:00"/>
    <m/>
    <n v="750432"/>
    <n v="0"/>
    <n v="0"/>
    <n v="0"/>
    <m/>
    <m/>
    <n v="0"/>
    <n v="0"/>
    <m/>
    <m/>
    <m/>
    <m/>
    <m/>
    <n v="0"/>
    <n v="0"/>
    <n v="0"/>
    <n v="0"/>
    <n v="0"/>
    <n v="0"/>
    <n v="750432"/>
    <n v="0"/>
    <n v="0"/>
    <n v="0"/>
    <n v="0"/>
    <m/>
    <m/>
    <m/>
    <n v="0"/>
  </r>
  <r>
    <n v="890308493"/>
    <s v="Fundacion Ideal para la Rehabilitación integral &quot;Julio H. Calonje&quot;"/>
    <s v="SC"/>
    <n v="115658"/>
    <s v="SC115658"/>
    <s v="890308493_SC115658"/>
    <d v="2024-10-29T00:00:00"/>
    <d v="2024-11-12T00:00:00"/>
    <n v="622061"/>
    <n v="622061"/>
    <s v="Evento"/>
    <s v="Cali"/>
    <s v="EJEMPLO:_x000a_AMBUTALORIO _x000a_HOSPITALARIO _x000a_URGENCIAS"/>
    <m/>
    <e v="#N/A"/>
    <x v="4"/>
    <n v="622061"/>
    <n v="1222540035"/>
    <s v="Finalizada"/>
    <d v="2024-10-29T00:00:00"/>
    <d v="2024-11-12T00:00:00"/>
    <d v="2024-11-26T00:00:00"/>
    <m/>
    <n v="679957"/>
    <n v="0"/>
    <n v="0"/>
    <n v="0"/>
    <m/>
    <m/>
    <n v="0"/>
    <n v="0"/>
    <m/>
    <m/>
    <m/>
    <m/>
    <m/>
    <n v="0"/>
    <n v="0"/>
    <n v="0"/>
    <n v="0"/>
    <n v="0"/>
    <n v="0"/>
    <n v="622061"/>
    <n v="0"/>
    <n v="0"/>
    <n v="0"/>
    <n v="0"/>
    <m/>
    <m/>
    <m/>
    <n v="0"/>
  </r>
  <r>
    <n v="890308493"/>
    <s v="Fundacion Ideal para la Rehabilitación integral &quot;Julio H. Calonje&quot;"/>
    <s v="SC"/>
    <n v="114898"/>
    <s v="SC114898"/>
    <s v="890308493_SC114898"/>
    <d v="2024-08-09T00:00:00"/>
    <d v="2024-08-09T00:00:00"/>
    <n v="445548"/>
    <n v="445548"/>
    <s v="Evento"/>
    <s v="Cali"/>
    <s v="EJEMPLO:_x000a_AMBUTALORIO _x000a_HOSPITALARIO _x000a_URGENCIAS"/>
    <m/>
    <e v="#N/A"/>
    <x v="4"/>
    <n v="445548"/>
    <n v="1222506136"/>
    <s v="Finalizada"/>
    <d v="2024-07-29T00:00:00"/>
    <d v="2024-08-09T00:00:00"/>
    <d v="2024-08-13T00:00:00"/>
    <m/>
    <n v="503444"/>
    <n v="0"/>
    <n v="0"/>
    <n v="0"/>
    <m/>
    <m/>
    <n v="0"/>
    <n v="0"/>
    <m/>
    <m/>
    <m/>
    <m/>
    <m/>
    <n v="0"/>
    <n v="0"/>
    <n v="0"/>
    <n v="0"/>
    <n v="0"/>
    <n v="0"/>
    <n v="445548"/>
    <n v="0"/>
    <n v="0"/>
    <n v="0"/>
    <n v="0"/>
    <m/>
    <m/>
    <m/>
    <n v="0"/>
  </r>
  <r>
    <n v="890308493"/>
    <s v="Fundacion Ideal para la Rehabilitación integral &quot;Julio H. Calonje&quot;"/>
    <s v="SC"/>
    <n v="115137"/>
    <s v="SC115137"/>
    <s v="890308493_SC115137"/>
    <d v="2024-08-28T00:00:00"/>
    <d v="2024-09-09T00:00:00"/>
    <n v="435116"/>
    <n v="435116"/>
    <s v="Evento"/>
    <s v="Cali"/>
    <s v="EJEMPLO:_x000a_AMBUTALORIO _x000a_HOSPITALARIO _x000a_URGENCIAS"/>
    <m/>
    <e v="#N/A"/>
    <x v="4"/>
    <n v="435116"/>
    <n v="1222511891"/>
    <s v="Finalizada"/>
    <d v="2024-08-28T00:00:00"/>
    <d v="2024-09-09T00:00:00"/>
    <d v="2024-09-16T00:00:00"/>
    <m/>
    <n v="555585"/>
    <n v="0"/>
    <n v="0"/>
    <n v="0"/>
    <m/>
    <m/>
    <n v="0"/>
    <n v="0"/>
    <m/>
    <m/>
    <m/>
    <m/>
    <m/>
    <n v="0"/>
    <n v="0"/>
    <n v="0"/>
    <n v="0"/>
    <n v="0"/>
    <n v="0"/>
    <n v="435116"/>
    <n v="0"/>
    <n v="0"/>
    <n v="0"/>
    <n v="0"/>
    <m/>
    <m/>
    <m/>
    <n v="0"/>
  </r>
  <r>
    <n v="890308493"/>
    <s v="Fundacion Ideal para la Rehabilitación integral &quot;Julio H. Calonje&quot;"/>
    <s v="SC"/>
    <n v="115411"/>
    <s v="SC115411"/>
    <s v="890308493_SC115411"/>
    <d v="2024-09-26T00:00:00"/>
    <d v="2024-10-09T00:00:00"/>
    <n v="415185"/>
    <n v="415185"/>
    <s v="Evento"/>
    <s v="Cali"/>
    <s v="EJEMPLO:_x000a_AMBUTALORIO _x000a_HOSPITALARIO _x000a_URGENCIAS"/>
    <m/>
    <e v="#N/A"/>
    <x v="4"/>
    <n v="415185"/>
    <n v="1222529080"/>
    <s v="Finalizada"/>
    <d v="2024-09-26T00:00:00"/>
    <d v="2024-10-09T00:00:00"/>
    <d v="2024-10-21T00:00:00"/>
    <m/>
    <n v="415185"/>
    <n v="0"/>
    <n v="0"/>
    <n v="0"/>
    <m/>
    <m/>
    <n v="0"/>
    <n v="0"/>
    <m/>
    <m/>
    <m/>
    <m/>
    <m/>
    <n v="0"/>
    <n v="0"/>
    <n v="0"/>
    <n v="0"/>
    <n v="0"/>
    <n v="0"/>
    <n v="415185"/>
    <n v="0"/>
    <n v="0"/>
    <n v="0"/>
    <n v="0"/>
    <m/>
    <m/>
    <m/>
    <n v="0"/>
  </r>
  <r>
    <n v="890308493"/>
    <s v="Fundacion Ideal para la Rehabilitación integral &quot;Julio H. Calonje&quot;"/>
    <s v="SC"/>
    <n v="115656"/>
    <s v="SC115656"/>
    <s v="890308493_SC115656"/>
    <d v="2024-10-29T00:00:00"/>
    <d v="2024-11-12T00:00:00"/>
    <n v="415185"/>
    <n v="415185"/>
    <s v="Evento"/>
    <s v="Cali"/>
    <s v="EJEMPLO:_x000a_AMBUTALORIO _x000a_HOSPITALARIO _x000a_URGENCIAS"/>
    <m/>
    <e v="#N/A"/>
    <x v="4"/>
    <n v="415185"/>
    <n v="1222540036"/>
    <s v="Finalizada"/>
    <d v="2024-10-29T00:00:00"/>
    <d v="2024-11-12T00:00:00"/>
    <d v="2024-11-26T00:00:00"/>
    <m/>
    <n v="415185"/>
    <n v="0"/>
    <n v="0"/>
    <n v="0"/>
    <m/>
    <m/>
    <n v="0"/>
    <n v="0"/>
    <m/>
    <m/>
    <m/>
    <m/>
    <m/>
    <n v="0"/>
    <n v="0"/>
    <n v="0"/>
    <n v="0"/>
    <n v="0"/>
    <n v="0"/>
    <n v="415185"/>
    <n v="0"/>
    <n v="0"/>
    <n v="0"/>
    <n v="0"/>
    <m/>
    <m/>
    <m/>
    <n v="0"/>
  </r>
  <r>
    <n v="890308493"/>
    <s v="Fundacion Ideal para la Rehabilitación integral &quot;Julio H. Calonje&quot;"/>
    <s v="SC"/>
    <n v="115150"/>
    <s v="SC115150"/>
    <s v="890308493_SC115150"/>
    <d v="2024-08-29T00:00:00"/>
    <d v="2024-09-09T00:00:00"/>
    <n v="340221"/>
    <n v="340221"/>
    <s v="Evento"/>
    <s v="Cali"/>
    <s v="EJEMPLO:_x000a_AMBUTALORIO _x000a_HOSPITALARIO _x000a_URGENCIAS"/>
    <m/>
    <e v="#N/A"/>
    <x v="4"/>
    <n v="340221"/>
    <n v="1222542980"/>
    <s v="Finalizada"/>
    <d v="2024-08-29T00:00:00"/>
    <d v="2024-09-09T00:00:00"/>
    <d v="2024-09-16T00:00:00"/>
    <m/>
    <n v="384430"/>
    <n v="0"/>
    <n v="0"/>
    <n v="0"/>
    <m/>
    <m/>
    <n v="0"/>
    <n v="0"/>
    <m/>
    <m/>
    <m/>
    <m/>
    <m/>
    <n v="0"/>
    <n v="0"/>
    <n v="0"/>
    <n v="0"/>
    <n v="0"/>
    <n v="0"/>
    <n v="340221"/>
    <n v="0"/>
    <n v="0"/>
    <n v="0"/>
    <n v="0"/>
    <m/>
    <m/>
    <m/>
    <n v="0"/>
  </r>
  <r>
    <n v="890308493"/>
    <s v="Fundacion Ideal para la Rehabilitación integral &quot;Julio H. Calonje&quot;"/>
    <s v="SC"/>
    <n v="115417"/>
    <s v="SC115417"/>
    <s v="890308493_SC115417"/>
    <d v="2024-09-26T00:00:00"/>
    <d v="2024-10-09T00:00:00"/>
    <n v="279170"/>
    <n v="279170"/>
    <s v="Evento"/>
    <s v="Cali"/>
    <s v="EJEMPLO:_x000a_AMBUTALORIO _x000a_HOSPITALARIO _x000a_URGENCIAS"/>
    <m/>
    <e v="#N/A"/>
    <x v="4"/>
    <n v="279170"/>
    <n v="1222529069"/>
    <s v="Finalizada"/>
    <d v="2024-09-26T00:00:00"/>
    <d v="2024-10-09T00:00:00"/>
    <d v="2024-10-21T00:00:00"/>
    <m/>
    <n v="285526"/>
    <n v="0"/>
    <n v="0"/>
    <n v="0"/>
    <m/>
    <m/>
    <n v="0"/>
    <n v="0"/>
    <m/>
    <m/>
    <m/>
    <m/>
    <m/>
    <n v="0"/>
    <n v="0"/>
    <n v="0"/>
    <n v="0"/>
    <n v="0"/>
    <n v="0"/>
    <n v="279170"/>
    <n v="0"/>
    <n v="0"/>
    <n v="0"/>
    <n v="0"/>
    <m/>
    <m/>
    <m/>
    <n v="0"/>
  </r>
  <r>
    <n v="890308493"/>
    <s v="Fundacion Ideal para la Rehabilitación integral &quot;Julio H. Calonje&quot;"/>
    <s v="SC"/>
    <n v="115220"/>
    <s v="SC115220"/>
    <s v="890308493_SC115220"/>
    <d v="2024-08-30T00:00:00"/>
    <d v="2024-09-09T00:00:00"/>
    <n v="105138"/>
    <n v="105138"/>
    <s v="Evento"/>
    <s v="Cali"/>
    <s v="EJEMPLO:_x000a_AMBUTALORIO _x000a_HOSPITALARIO _x000a_URGENCIAS"/>
    <m/>
    <e v="#N/A"/>
    <x v="4"/>
    <n v="105138"/>
    <n v="1222542982"/>
    <s v="Finalizada"/>
    <d v="2024-08-30T00:00:00"/>
    <d v="2024-09-09T00:00:00"/>
    <d v="2024-09-17T00:00:00"/>
    <m/>
    <n v="118800"/>
    <n v="0"/>
    <n v="0"/>
    <n v="0"/>
    <m/>
    <m/>
    <n v="0"/>
    <n v="0"/>
    <m/>
    <m/>
    <m/>
    <m/>
    <m/>
    <n v="0"/>
    <n v="0"/>
    <n v="0"/>
    <n v="0"/>
    <n v="0"/>
    <n v="0"/>
    <n v="105138"/>
    <n v="0"/>
    <n v="0"/>
    <n v="0"/>
    <n v="0"/>
    <m/>
    <m/>
    <m/>
    <n v="0"/>
  </r>
  <r>
    <n v="890308493"/>
    <s v="Fundacion Ideal para la Rehabilitación integral &quot;Julio H. Calonje&quot;"/>
    <s v="SC"/>
    <n v="115152"/>
    <s v="SC115152"/>
    <s v="890308493_SC115152"/>
    <d v="2024-08-29T00:00:00"/>
    <d v="2024-09-09T00:00:00"/>
    <n v="23680"/>
    <n v="23680"/>
    <s v="Evento"/>
    <s v="Cali"/>
    <s v="EJEMPLO:_x000a_AMBUTALORIO _x000a_HOSPITALARIO _x000a_URGENCIAS"/>
    <m/>
    <e v="#N/A"/>
    <x v="4"/>
    <n v="23680"/>
    <n v="1222511902"/>
    <s v="Finalizada"/>
    <d v="2024-08-29T00:00:00"/>
    <d v="2024-09-09T00:00:00"/>
    <d v="2024-09-17T00:00:00"/>
    <m/>
    <n v="28080"/>
    <n v="0"/>
    <n v="0"/>
    <n v="0"/>
    <m/>
    <m/>
    <n v="0"/>
    <n v="0"/>
    <m/>
    <m/>
    <m/>
    <m/>
    <m/>
    <n v="0"/>
    <n v="0"/>
    <n v="0"/>
    <n v="0"/>
    <n v="0"/>
    <n v="0"/>
    <n v="23680"/>
    <n v="0"/>
    <n v="0"/>
    <n v="0"/>
    <n v="0"/>
    <m/>
    <m/>
    <m/>
    <n v="0"/>
  </r>
  <r>
    <n v="890308493"/>
    <s v="Fundacion Ideal para la Rehabilitación integral &quot;Julio H. Calonje&quot;"/>
    <s v="SC"/>
    <n v="115404"/>
    <s v="SC115404"/>
    <s v="890308493_SC115404"/>
    <d v="2024-09-26T00:00:00"/>
    <d v="2024-10-09T00:00:00"/>
    <n v="328314"/>
    <n v="328314"/>
    <s v="Evento"/>
    <s v="Cali"/>
    <s v="EJEMPLO:_x000a_AMBUTALORIO _x000a_HOSPITALARIO _x000a_URGENCIAS"/>
    <m/>
    <e v="#N/A"/>
    <x v="4"/>
    <n v="311114"/>
    <n v="1222528242"/>
    <s v="Finalizada"/>
    <d v="2024-09-26T00:00:00"/>
    <d v="2024-10-09T00:00:00"/>
    <d v="2024-10-10T00:00:00"/>
    <m/>
    <n v="328314"/>
    <n v="0"/>
    <n v="0"/>
    <n v="0"/>
    <m/>
    <m/>
    <n v="0"/>
    <n v="0"/>
    <m/>
    <m/>
    <m/>
    <m/>
    <m/>
    <n v="0"/>
    <n v="0"/>
    <n v="0"/>
    <n v="0"/>
    <n v="0"/>
    <n v="0"/>
    <n v="328314"/>
    <n v="0"/>
    <n v="0"/>
    <n v="0"/>
    <n v="0"/>
    <m/>
    <m/>
    <m/>
    <n v="0"/>
  </r>
  <r>
    <n v="890308493"/>
    <s v="Fundacion Ideal para la Rehabilitación integral &quot;Julio H. Calonje&quot;"/>
    <s v="AC"/>
    <n v="109159"/>
    <s v="AC109159"/>
    <s v="890308493_AC109159"/>
    <d v="2024-09-02T00:00:00"/>
    <d v="2024-09-02T00:00:00"/>
    <n v="416000"/>
    <n v="416000"/>
    <s v="Evento"/>
    <s v="Cali"/>
    <s v="EJEMPLO:_x000a_AMBUTALORIO _x000a_HOSPITALARIO _x000a_URGENCIAS"/>
    <m/>
    <e v="#N/A"/>
    <x v="4"/>
    <n v="392080"/>
    <n v="1222511893"/>
    <s v="Finalizada"/>
    <d v="2024-08-26T00:00:00"/>
    <d v="2024-09-02T00:00:00"/>
    <d v="2024-09-16T00:00:00"/>
    <m/>
    <n v="416000"/>
    <n v="0"/>
    <n v="0"/>
    <n v="0"/>
    <m/>
    <m/>
    <n v="0"/>
    <n v="0"/>
    <m/>
    <m/>
    <m/>
    <m/>
    <m/>
    <n v="0"/>
    <n v="0"/>
    <n v="0"/>
    <n v="0"/>
    <n v="0"/>
    <n v="0"/>
    <n v="416000"/>
    <n v="0"/>
    <n v="0"/>
    <n v="0"/>
    <n v="0"/>
    <m/>
    <m/>
    <m/>
    <n v="0"/>
  </r>
  <r>
    <n v="890308493"/>
    <s v="Fundacion Ideal para la Rehabilitación integral &quot;Julio H. Calonje&quot;"/>
    <s v="AC"/>
    <n v="109254"/>
    <s v="AC109254"/>
    <s v="890308493_AC109254"/>
    <d v="2024-10-21T00:00:00"/>
    <d v="2024-11-01T00:00:00"/>
    <n v="224640"/>
    <n v="224640"/>
    <s v="Evento"/>
    <s v="Cali"/>
    <s v="EJEMPLO:_x000a_AMBUTALORIO _x000a_HOSPITALARIO _x000a_URGENCIAS"/>
    <m/>
    <e v="#N/A"/>
    <x v="4"/>
    <n v="200720"/>
    <n v="1222540037"/>
    <s v="Finalizada"/>
    <d v="2024-10-21T00:00:00"/>
    <d v="2024-11-01T00:00:00"/>
    <d v="2024-11-26T00:00:00"/>
    <m/>
    <n v="224640"/>
    <n v="0"/>
    <n v="0"/>
    <n v="0"/>
    <m/>
    <m/>
    <n v="0"/>
    <n v="0"/>
    <m/>
    <m/>
    <m/>
    <m/>
    <m/>
    <n v="0"/>
    <n v="0"/>
    <n v="0"/>
    <n v="0"/>
    <n v="0"/>
    <n v="0"/>
    <n v="224640"/>
    <n v="0"/>
    <n v="0"/>
    <n v="0"/>
    <n v="0"/>
    <m/>
    <m/>
    <m/>
    <n v="0"/>
  </r>
  <r>
    <n v="890308493"/>
    <s v="Fundacion Ideal para la Rehabilitación integral &quot;Julio H. Calonje&quot;"/>
    <s v="AC"/>
    <n v="109354"/>
    <s v="AC109354"/>
    <s v="890308493_AC109354"/>
    <d v="2024-12-02T00:00:00"/>
    <d v="2024-12-02T00:00:00"/>
    <n v="1091085"/>
    <n v="1091085"/>
    <s v="Evento"/>
    <s v="Cali"/>
    <s v="EJEMPLO:_x000a_AMBUTALORIO _x000a_HOSPITALARIO _x000a_URGENCIAS"/>
    <m/>
    <e v="#N/A"/>
    <x v="4"/>
    <n v="497760"/>
    <n v="1222548333"/>
    <s v="Finalizada"/>
    <d v="2024-11-27T00:00:00"/>
    <d v="2024-12-02T00:00:00"/>
    <d v="2024-12-03T00:00:00"/>
    <m/>
    <n v="1125240"/>
    <n v="0"/>
    <n v="0"/>
    <n v="0"/>
    <m/>
    <m/>
    <n v="0"/>
    <n v="0"/>
    <m/>
    <m/>
    <m/>
    <m/>
    <m/>
    <n v="0"/>
    <n v="0"/>
    <n v="0"/>
    <n v="0"/>
    <n v="0"/>
    <n v="0"/>
    <n v="1091085"/>
    <n v="0"/>
    <n v="0"/>
    <n v="0"/>
    <n v="0"/>
    <m/>
    <m/>
    <m/>
    <n v="0"/>
  </r>
  <r>
    <n v="890308493"/>
    <s v="Fundacion Ideal para la Rehabilitación integral &quot;Julio H. Calonje&quot;"/>
    <s v="SC"/>
    <n v="115205"/>
    <s v="SC115205"/>
    <s v="890308493_SC115205"/>
    <d v="2024-08-30T00:00:00"/>
    <d v="2024-09-09T00:00:00"/>
    <n v="44580"/>
    <n v="44580"/>
    <s v="Evento"/>
    <s v="Cali"/>
    <s v="EJEMPLO:_x000a_AMBUTALORIO _x000a_HOSPITALARIO _x000a_URGENCIAS"/>
    <m/>
    <e v="#N/A"/>
    <x v="4"/>
    <n v="0"/>
    <m/>
    <s v="Finalizada"/>
    <d v="2024-08-30T00:00:00"/>
    <d v="2024-09-09T00:00:00"/>
    <m/>
    <d v="2024-09-17T00:00:00"/>
    <n v="44580"/>
    <n v="0"/>
    <n v="0"/>
    <n v="0"/>
    <n v="0"/>
    <s v="se realiza devolución ya que la autorización brindada 122300647030 se encuentra cerrada con la factura No. SC115220 LOSADA DIAZ MATIAS TI 1105387255"/>
    <n v="0"/>
    <n v="44580"/>
    <s v="DEVOLUCION"/>
    <s v="se realiza devolución ya que la autorización brindada 122300647030 se encuentra cerrada con la factura No. SC115220 LOSADA DIAZ MATIAS TI 1105387255"/>
    <s v="AUTORIZACION"/>
    <s v="Procedimientos terapéuticos ambulatorios"/>
    <s v="Ambulatorio"/>
    <n v="0"/>
    <n v="0"/>
    <n v="0"/>
    <n v="0"/>
    <n v="0"/>
    <n v="0"/>
    <n v="44580"/>
    <n v="0"/>
    <n v="0"/>
    <n v="0"/>
    <n v="0"/>
    <m/>
    <m/>
    <m/>
    <n v="0"/>
  </r>
  <r>
    <n v="890308493"/>
    <s v="Fundacion Ideal para la Rehabilitación integral &quot;Julio H. Calonje&quot;"/>
    <s v="SC"/>
    <n v="116018"/>
    <s v="SC116018"/>
    <s v="890308493_SC116018"/>
    <d v="2024-12-04T00:00:00"/>
    <d v="2024-12-04T00:00:00"/>
    <n v="1522656"/>
    <n v="1522656"/>
    <s v="Evento"/>
    <s v="Cali"/>
    <s v="EJEMPLO:_x000a_AMBUTALORIO _x000a_HOSPITALARIO _x000a_URGENCIAS"/>
    <m/>
    <e v="#N/A"/>
    <x v="4"/>
    <n v="0"/>
    <m/>
    <s v="Finalizada"/>
    <d v="2024-11-30T00:00:00"/>
    <d v="2024-12-04T00:00:00"/>
    <d v="2024-12-09T00:00:00"/>
    <m/>
    <n v="1522656"/>
    <n v="0"/>
    <n v="0"/>
    <n v="0"/>
    <m/>
    <m/>
    <n v="0"/>
    <n v="0"/>
    <m/>
    <m/>
    <m/>
    <m/>
    <m/>
    <n v="0"/>
    <n v="0"/>
    <n v="0"/>
    <n v="0"/>
    <n v="0"/>
    <n v="0"/>
    <n v="1522656"/>
    <n v="0"/>
    <n v="0"/>
    <n v="0"/>
    <n v="0"/>
    <m/>
    <m/>
    <m/>
    <n v="0"/>
  </r>
  <r>
    <n v="890308493"/>
    <s v="Fundacion Ideal para la Rehabilitación integral &quot;Julio H. Calonje&quot;"/>
    <s v="AC"/>
    <n v="109353"/>
    <s v="AC109353"/>
    <s v="890308493_AC109353"/>
    <d v="2024-12-02T00:00:00"/>
    <d v="2024-12-02T00:00:00"/>
    <n v="2278649"/>
    <n v="2278649"/>
    <s v="Evento"/>
    <s v="Cali"/>
    <s v="EJEMPLO:_x000a_AMBUTALORIO _x000a_HOSPITALARIO _x000a_URGENCIAS"/>
    <m/>
    <e v="#N/A"/>
    <x v="4"/>
    <n v="0"/>
    <m/>
    <s v="Finalizada"/>
    <d v="2024-11-27T00:00:00"/>
    <d v="2024-12-02T00:00:00"/>
    <d v="2024-12-03T00:00:00"/>
    <m/>
    <n v="2348238"/>
    <n v="0"/>
    <n v="0"/>
    <n v="0"/>
    <m/>
    <m/>
    <n v="0"/>
    <n v="0"/>
    <m/>
    <m/>
    <m/>
    <m/>
    <m/>
    <n v="0"/>
    <n v="0"/>
    <n v="0"/>
    <n v="0"/>
    <n v="0"/>
    <n v="0"/>
    <n v="2278649"/>
    <n v="0"/>
    <n v="0"/>
    <n v="0"/>
    <n v="0"/>
    <m/>
    <m/>
    <m/>
    <n v="0"/>
  </r>
  <r>
    <n v="890308493"/>
    <s v="Fundacion Ideal para la Rehabilitación integral &quot;Julio H. Calonje&quot;"/>
    <s v="SC"/>
    <n v="116017"/>
    <s v="SC116017"/>
    <s v="890308493_SC116017"/>
    <d v="2024-12-04T00:00:00"/>
    <d v="2024-12-04T00:00:00"/>
    <n v="3722048"/>
    <n v="3722048"/>
    <s v="Evento"/>
    <s v="Cali"/>
    <s v="EJEMPLO:_x000a_AMBUTALORIO _x000a_HOSPITALARIO _x000a_URGENCIAS"/>
    <m/>
    <e v="#N/A"/>
    <x v="4"/>
    <n v="0"/>
    <m/>
    <s v="Finalizada"/>
    <d v="2024-11-30T00:00:00"/>
    <d v="2024-12-04T00:00:00"/>
    <d v="2024-12-09T00:00:00"/>
    <m/>
    <n v="3722048"/>
    <n v="0"/>
    <n v="0"/>
    <n v="0"/>
    <m/>
    <m/>
    <n v="0"/>
    <n v="0"/>
    <m/>
    <m/>
    <m/>
    <m/>
    <m/>
    <n v="0"/>
    <n v="0"/>
    <n v="0"/>
    <n v="0"/>
    <n v="0"/>
    <n v="0"/>
    <n v="3722048"/>
    <n v="0"/>
    <n v="0"/>
    <n v="0"/>
    <n v="0"/>
    <m/>
    <m/>
    <m/>
    <n v="0"/>
  </r>
  <r>
    <n v="890308493"/>
    <s v="Fundacion Ideal para la Rehabilitación integral &quot;Julio H. Calonje&quot;"/>
    <s v="SC"/>
    <n v="114907"/>
    <s v="SC114907"/>
    <s v="890308493_SC114907"/>
    <d v="2024-08-12T00:00:00"/>
    <d v="2024-08-12T00:00:00"/>
    <n v="3097475"/>
    <n v="1971071"/>
    <s v="Evento"/>
    <s v="Cali"/>
    <s v="EJEMPLO:_x000a_AMBUTALORIO _x000a_HOSPITALARIO _x000a_URGENCIAS"/>
    <m/>
    <e v="#N/A"/>
    <x v="5"/>
    <n v="1971071"/>
    <n v="1222498672"/>
    <s v="Para respuesta prestador"/>
    <d v="2024-07-29T00:00:00"/>
    <d v="2024-08-12T00:00:00"/>
    <d v="2024-08-14T00:00:00"/>
    <m/>
    <n v="3207000"/>
    <n v="110000"/>
    <n v="0"/>
    <n v="0"/>
    <m/>
    <m/>
    <n v="0"/>
    <n v="110000"/>
    <s v="GLOSA"/>
    <s v="Factura excede topes autorizados"/>
    <s v="AUTORIZACION"/>
    <s v="Procedimientos terapéuticos ambulatorios"/>
    <s v="Ambulatorio"/>
    <n v="0"/>
    <n v="0"/>
    <n v="0"/>
    <n v="0"/>
    <n v="0"/>
    <n v="110000"/>
    <n v="1861071"/>
    <n v="0"/>
    <n v="0"/>
    <n v="1016404"/>
    <n v="0"/>
    <n v="2201554160"/>
    <d v="2024-09-27T00:00:00"/>
    <s v="(en blanco)"/>
    <n v="3181169"/>
  </r>
  <r>
    <n v="890308493"/>
    <s v="Fundacion Ideal para la Rehabilitación integral &quot;Julio H. Calonje&quot;"/>
    <s v="SC"/>
    <n v="114906"/>
    <s v="SC114906"/>
    <s v="890308493_SC114906"/>
    <d v="2024-08-12T00:00:00"/>
    <d v="2024-08-12T00:00:00"/>
    <n v="1804313"/>
    <n v="1804313"/>
    <s v="Evento"/>
    <s v="Cali"/>
    <s v="EJEMPLO:_x000a_AMBUTALORIO _x000a_HOSPITALARIO _x000a_URGENCIAS"/>
    <m/>
    <e v="#N/A"/>
    <x v="5"/>
    <n v="1645829"/>
    <n v="1222499917"/>
    <s v="Para respuesta prestador"/>
    <d v="2024-07-29T00:00:00"/>
    <d v="2024-08-12T00:00:00"/>
    <d v="2024-08-27T00:00:00"/>
    <m/>
    <n v="1857518"/>
    <n v="158484"/>
    <n v="0"/>
    <n v="0"/>
    <m/>
    <m/>
    <n v="0"/>
    <n v="158484"/>
    <s v="GLOSA"/>
    <s v="los valores auorizados suman 153.516 excediendo el tope en la factura . segun validacion de tarifas  TERAPIA OCUPACIONAL INTEGRAL CONVENCIONAL (45 Minutos) valor de $12.793"/>
    <s v="TARIFA"/>
    <s v="Procedimientos terapéuticos ambulatorios"/>
    <s v="Ambulatorio"/>
    <n v="0"/>
    <n v="0"/>
    <n v="0"/>
    <n v="0"/>
    <n v="0"/>
    <n v="158484"/>
    <n v="1645829"/>
    <n v="0"/>
    <n v="0"/>
    <n v="0"/>
    <n v="0"/>
    <m/>
    <m/>
    <m/>
    <n v="0"/>
  </r>
  <r>
    <n v="890308493"/>
    <s v="Fundacion Ideal para la Rehabilitación integral &quot;Julio H. Calonje&quot;"/>
    <s v="SC"/>
    <n v="115694"/>
    <s v="SC115694"/>
    <s v="890308493_SC115694"/>
    <d v="2024-10-30T00:00:00"/>
    <d v="2024-11-12T00:00:00"/>
    <n v="830370"/>
    <n v="830370"/>
    <s v="Evento"/>
    <s v="Cali"/>
    <s v="EJEMPLO:_x000a_AMBUTALORIO _x000a_HOSPITALARIO _x000a_URGENCIAS"/>
    <m/>
    <e v="#N/A"/>
    <x v="5"/>
    <n v="664496"/>
    <n v="1222540032"/>
    <s v="Para respuesta prestador"/>
    <d v="2024-10-30T00:00:00"/>
    <d v="2024-11-12T00:00:00"/>
    <d v="2024-11-26T00:00:00"/>
    <m/>
    <n v="830370"/>
    <n v="165874"/>
    <n v="0"/>
    <n v="0"/>
    <m/>
    <m/>
    <n v="0"/>
    <n v="165874"/>
    <s v="GLOSA"/>
    <s v="Los cargos relacionados presentan diferencias con los valores pactados. adicional la cantidad de administracion de prueba neuropsicilogica es de 4 y aparecen facturadas 5 "/>
    <s v="FACTURACION"/>
    <n v="0"/>
    <n v="0"/>
    <n v="0"/>
    <n v="0"/>
    <n v="0"/>
    <n v="0"/>
    <n v="0"/>
    <n v="165874"/>
    <n v="664496"/>
    <n v="0"/>
    <n v="0"/>
    <n v="0"/>
    <n v="0"/>
    <m/>
    <m/>
    <m/>
    <n v="0"/>
  </r>
  <r>
    <n v="890308493"/>
    <s v="Fundacion Ideal para la Rehabilitación integral &quot;Julio H. Calonje&quot;"/>
    <s v="AC"/>
    <n v="109227"/>
    <s v="AC109227"/>
    <s v="890308493_AC109227"/>
    <d v="2024-09-25T00:00:00"/>
    <d v="2024-10-01T00:00:00"/>
    <n v="221056"/>
    <n v="221056"/>
    <s v="Evento"/>
    <s v="Cali"/>
    <s v="EJEMPLO:_x000a_AMBUTALORIO _x000a_HOSPITALARIO _x000a_URGENCIAS"/>
    <m/>
    <e v="#N/A"/>
    <x v="5"/>
    <n v="86608"/>
    <n v="1222528174"/>
    <s v="Para respuesta prestador"/>
    <d v="2024-09-25T00:00:00"/>
    <d v="2024-10-01T00:00:00"/>
    <d v="2024-10-08T00:00:00"/>
    <m/>
    <n v="221056"/>
    <n v="110528"/>
    <n v="0"/>
    <n v="0"/>
    <m/>
    <m/>
    <n v="0"/>
    <n v="110528"/>
    <s v="GLOSA"/>
    <s v="SE PROCEDE A GLOSAR YA QUE LA AUTORIZACION RELACIONADA 122300374395 PACIENTE LOAIZA MARIN JOEL TI 1232796713 TIENE FECHA DE UTILIZACION DEL 2025/01/06 POR LO TANTO NO PROCEDE EL COBRO"/>
    <s v="AUTORIZACION"/>
    <s v="Procedimientos terapéuticos ambulatorios"/>
    <s v="Ambulatorio"/>
    <n v="0"/>
    <n v="0"/>
    <n v="0"/>
    <n v="0"/>
    <n v="0"/>
    <n v="110528"/>
    <n v="110528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4" cacheId="1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51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showAll="0"/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70" showAll="0"/>
    <pivotField showAll="0"/>
    <pivotField showAll="0"/>
    <pivotField numFmtId="14" showAll="0"/>
    <pivotField numFmtId="14" showAll="0"/>
    <pivotField showAll="0"/>
    <pivotField showAll="0"/>
    <pivotField numFmtId="170" showAll="0"/>
    <pivotField numFmtId="170" showAll="0"/>
    <pivotField numFmtId="170" showAll="0"/>
    <pivotField numFmtId="170" showAll="0"/>
    <pivotField showAll="0"/>
    <pivotField showAll="0"/>
    <pivotField numFmtId="170"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92"/>
  <sheetViews>
    <sheetView topLeftCell="E1" workbookViewId="0">
      <selection activeCell="T92" sqref="T43:T92"/>
    </sheetView>
  </sheetViews>
  <sheetFormatPr baseColWidth="10" defaultRowHeight="14"/>
  <sheetData>
    <row r="1" spans="1:20">
      <c r="A1" s="7" t="s">
        <v>18</v>
      </c>
      <c r="B1" s="7" t="s">
        <v>19</v>
      </c>
      <c r="C1" s="7" t="s">
        <v>20</v>
      </c>
      <c r="D1" s="7" t="s">
        <v>21</v>
      </c>
      <c r="E1" s="7"/>
      <c r="F1" s="7" t="s">
        <v>22</v>
      </c>
      <c r="G1" s="7" t="s">
        <v>23</v>
      </c>
      <c r="H1" s="7" t="s">
        <v>24</v>
      </c>
      <c r="I1" s="7" t="s">
        <v>25</v>
      </c>
      <c r="J1" s="7" t="s">
        <v>26</v>
      </c>
      <c r="K1" s="7" t="s">
        <v>27</v>
      </c>
      <c r="L1" s="7" t="s">
        <v>28</v>
      </c>
      <c r="M1" s="7" t="s">
        <v>29</v>
      </c>
      <c r="N1" s="7" t="s">
        <v>30</v>
      </c>
      <c r="O1" s="7" t="s">
        <v>31</v>
      </c>
      <c r="P1" s="7" t="s">
        <v>32</v>
      </c>
      <c r="Q1" s="7" t="s">
        <v>33</v>
      </c>
      <c r="R1" s="7" t="s">
        <v>34</v>
      </c>
      <c r="S1" s="7" t="s">
        <v>35</v>
      </c>
      <c r="T1" s="7" t="s">
        <v>36</v>
      </c>
    </row>
    <row r="2" spans="1:20" hidden="1">
      <c r="A2" s="7">
        <v>13102003</v>
      </c>
      <c r="B2" s="7" t="s">
        <v>37</v>
      </c>
      <c r="C2" s="7" t="s">
        <v>13</v>
      </c>
      <c r="D2" s="7">
        <v>112662</v>
      </c>
      <c r="E2" s="7">
        <f>VLOOKUP(D2,'INFO IPS'!D:D,1,FALSE)</f>
        <v>112662</v>
      </c>
      <c r="F2" s="7">
        <v>20240125</v>
      </c>
      <c r="G2" s="7">
        <v>20240325</v>
      </c>
      <c r="H2" s="7">
        <v>0</v>
      </c>
      <c r="I2" s="7">
        <v>0</v>
      </c>
      <c r="J2" s="7">
        <v>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8">
        <v>783260</v>
      </c>
      <c r="R2" s="7">
        <v>0</v>
      </c>
      <c r="S2" s="7">
        <v>0</v>
      </c>
      <c r="T2" s="8">
        <v>783260</v>
      </c>
    </row>
    <row r="3" spans="1:20" hidden="1">
      <c r="A3" s="7">
        <v>13102001</v>
      </c>
      <c r="B3" s="7" t="s">
        <v>37</v>
      </c>
      <c r="C3" s="7" t="s">
        <v>13</v>
      </c>
      <c r="D3" s="7">
        <v>113544</v>
      </c>
      <c r="E3" s="7">
        <f>VLOOKUP(D3,'INFO IPS'!D:D,1,FALSE)</f>
        <v>113544</v>
      </c>
      <c r="F3" s="7">
        <v>20240229</v>
      </c>
      <c r="G3" s="7">
        <v>20240330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8">
        <v>384430</v>
      </c>
      <c r="Q3" s="7">
        <v>0</v>
      </c>
      <c r="R3" s="7">
        <v>0</v>
      </c>
      <c r="S3" s="7">
        <v>0</v>
      </c>
      <c r="T3" s="8">
        <v>384430</v>
      </c>
    </row>
    <row r="4" spans="1:20" hidden="1">
      <c r="A4" s="7">
        <v>13102001</v>
      </c>
      <c r="B4" s="7" t="s">
        <v>37</v>
      </c>
      <c r="C4" s="7" t="s">
        <v>17</v>
      </c>
      <c r="D4" s="7">
        <v>108939</v>
      </c>
      <c r="E4" s="7">
        <f>VLOOKUP(D4,'INFO IPS'!D:D,1,FALSE)</f>
        <v>108939</v>
      </c>
      <c r="F4" s="7">
        <v>20240525</v>
      </c>
      <c r="G4" s="7">
        <v>20240624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8">
        <v>191729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8">
        <v>191729</v>
      </c>
    </row>
    <row r="5" spans="1:20" hidden="1">
      <c r="A5" s="7">
        <v>13102001</v>
      </c>
      <c r="B5" s="7" t="s">
        <v>37</v>
      </c>
      <c r="C5" s="7" t="s">
        <v>13</v>
      </c>
      <c r="D5" s="7">
        <v>114344</v>
      </c>
      <c r="E5" s="7">
        <f>VLOOKUP(D5,'INFO IPS'!D:D,1,FALSE)</f>
        <v>114344</v>
      </c>
      <c r="F5" s="7">
        <v>20240528</v>
      </c>
      <c r="G5" s="7">
        <v>20240627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384430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8">
        <v>384430</v>
      </c>
    </row>
    <row r="6" spans="1:20" hidden="1">
      <c r="A6" s="7">
        <v>13102001</v>
      </c>
      <c r="B6" s="7" t="s">
        <v>37</v>
      </c>
      <c r="C6" s="7" t="s">
        <v>13</v>
      </c>
      <c r="D6" s="7">
        <v>114360</v>
      </c>
      <c r="E6" s="7">
        <f>VLOOKUP(D6,'INFO IPS'!D:D,1,FALSE)</f>
        <v>114360</v>
      </c>
      <c r="F6" s="7">
        <v>20240529</v>
      </c>
      <c r="G6" s="7">
        <v>20240628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1794400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8">
        <v>1794400</v>
      </c>
    </row>
    <row r="7" spans="1:20" hidden="1">
      <c r="A7" s="7">
        <v>13102001</v>
      </c>
      <c r="B7" s="7" t="s">
        <v>37</v>
      </c>
      <c r="C7" s="7" t="s">
        <v>13</v>
      </c>
      <c r="D7" s="7">
        <v>114560</v>
      </c>
      <c r="E7" s="7">
        <f>VLOOKUP(D7,'INFO IPS'!D:D,1,FALSE)</f>
        <v>114560</v>
      </c>
      <c r="F7" s="7">
        <v>20240626</v>
      </c>
      <c r="G7" s="7">
        <v>20240726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8">
        <v>376741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8">
        <v>376741</v>
      </c>
    </row>
    <row r="8" spans="1:20" hidden="1">
      <c r="A8" s="7">
        <v>13102001</v>
      </c>
      <c r="B8" s="7" t="s">
        <v>37</v>
      </c>
      <c r="C8" s="7" t="s">
        <v>38</v>
      </c>
      <c r="D8" s="7">
        <v>114619</v>
      </c>
      <c r="E8" s="7">
        <f>VLOOKUP(D8,'INFO IPS'!D:D,1,FALSE)</f>
        <v>114619</v>
      </c>
      <c r="F8" s="7">
        <v>20240627</v>
      </c>
      <c r="G8" s="7">
        <v>20240727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8">
        <v>120400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8">
        <v>120400</v>
      </c>
    </row>
    <row r="9" spans="1:20" hidden="1">
      <c r="A9" s="7">
        <v>13102001</v>
      </c>
      <c r="B9" s="7" t="s">
        <v>37</v>
      </c>
      <c r="C9" s="7" t="s">
        <v>39</v>
      </c>
      <c r="D9" s="7">
        <v>109105</v>
      </c>
      <c r="E9" s="7">
        <f>VLOOKUP(D9,'INFO IPS'!D:D,1,FALSE)</f>
        <v>109105</v>
      </c>
      <c r="F9" s="7">
        <v>20240729</v>
      </c>
      <c r="G9" s="7">
        <v>20240828</v>
      </c>
      <c r="H9" s="7">
        <v>0</v>
      </c>
      <c r="I9" s="7">
        <v>0</v>
      </c>
      <c r="J9" s="7">
        <v>0</v>
      </c>
      <c r="K9" s="7">
        <v>0</v>
      </c>
      <c r="L9" s="8">
        <v>165900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8">
        <v>165900</v>
      </c>
    </row>
    <row r="10" spans="1:20" hidden="1">
      <c r="A10" s="7">
        <v>13102001</v>
      </c>
      <c r="B10" s="7" t="s">
        <v>37</v>
      </c>
      <c r="C10" s="7" t="s">
        <v>38</v>
      </c>
      <c r="D10" s="7">
        <v>114906</v>
      </c>
      <c r="E10" s="7">
        <f>VLOOKUP(D10,'INFO IPS'!D:D,1,FALSE)</f>
        <v>114906</v>
      </c>
      <c r="F10" s="7">
        <v>20240729</v>
      </c>
      <c r="G10" s="7">
        <v>20240828</v>
      </c>
      <c r="H10" s="7">
        <v>0</v>
      </c>
      <c r="I10" s="7">
        <v>0</v>
      </c>
      <c r="J10" s="7">
        <v>0</v>
      </c>
      <c r="K10" s="7">
        <v>0</v>
      </c>
      <c r="L10" s="8">
        <v>1645829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8">
        <v>1645829</v>
      </c>
    </row>
    <row r="11" spans="1:20" hidden="1">
      <c r="A11" s="7">
        <v>13102001</v>
      </c>
      <c r="B11" s="7" t="s">
        <v>37</v>
      </c>
      <c r="C11" s="7" t="s">
        <v>38</v>
      </c>
      <c r="D11" s="7">
        <v>114907</v>
      </c>
      <c r="E11" s="7">
        <f>VLOOKUP(D11,'INFO IPS'!D:D,1,FALSE)</f>
        <v>114907</v>
      </c>
      <c r="F11" s="7">
        <v>20240729</v>
      </c>
      <c r="G11" s="7">
        <v>20240828</v>
      </c>
      <c r="H11" s="7">
        <v>0</v>
      </c>
      <c r="I11" s="7">
        <v>0</v>
      </c>
      <c r="J11" s="7">
        <v>0</v>
      </c>
      <c r="K11" s="7">
        <v>0</v>
      </c>
      <c r="L11" s="8">
        <v>1861071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8">
        <v>1861071</v>
      </c>
    </row>
    <row r="12" spans="1:20" hidden="1">
      <c r="A12" s="7">
        <v>13102001</v>
      </c>
      <c r="B12" s="7" t="s">
        <v>37</v>
      </c>
      <c r="C12" s="7" t="s">
        <v>38</v>
      </c>
      <c r="D12" s="7">
        <v>114908</v>
      </c>
      <c r="E12" s="7">
        <f>VLOOKUP(D12,'INFO IPS'!D:D,1,FALSE)</f>
        <v>114908</v>
      </c>
      <c r="F12" s="7">
        <v>20240729</v>
      </c>
      <c r="G12" s="7">
        <v>20240828</v>
      </c>
      <c r="H12" s="7">
        <v>0</v>
      </c>
      <c r="I12" s="7">
        <v>0</v>
      </c>
      <c r="J12" s="7">
        <v>0</v>
      </c>
      <c r="K12" s="7">
        <v>0</v>
      </c>
      <c r="L12" s="8">
        <v>1055620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8">
        <v>1055620</v>
      </c>
    </row>
    <row r="13" spans="1:20" hidden="1">
      <c r="A13" s="7">
        <v>13102001</v>
      </c>
      <c r="B13" s="7" t="s">
        <v>37</v>
      </c>
      <c r="C13" s="7" t="s">
        <v>38</v>
      </c>
      <c r="D13" s="7">
        <v>114909</v>
      </c>
      <c r="E13" s="7">
        <f>VLOOKUP(D13,'INFO IPS'!D:D,1,FALSE)</f>
        <v>114909</v>
      </c>
      <c r="F13" s="7">
        <v>20240729</v>
      </c>
      <c r="G13" s="7">
        <v>20240828</v>
      </c>
      <c r="H13" s="7">
        <v>0</v>
      </c>
      <c r="I13" s="7">
        <v>0</v>
      </c>
      <c r="J13" s="7">
        <v>0</v>
      </c>
      <c r="K13" s="7">
        <v>0</v>
      </c>
      <c r="L13" s="8">
        <v>899595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8">
        <v>899595</v>
      </c>
    </row>
    <row r="14" spans="1:20" hidden="1">
      <c r="A14" s="7">
        <v>13102001</v>
      </c>
      <c r="B14" s="7" t="s">
        <v>37</v>
      </c>
      <c r="C14" s="7" t="s">
        <v>38</v>
      </c>
      <c r="D14" s="7">
        <v>114910</v>
      </c>
      <c r="E14" s="7">
        <f>VLOOKUP(D14,'INFO IPS'!D:D,1,FALSE)</f>
        <v>114910</v>
      </c>
      <c r="F14" s="7">
        <v>20240729</v>
      </c>
      <c r="G14" s="7">
        <v>20240828</v>
      </c>
      <c r="H14" s="7">
        <v>0</v>
      </c>
      <c r="I14" s="7">
        <v>0</v>
      </c>
      <c r="J14" s="7">
        <v>0</v>
      </c>
      <c r="K14" s="7">
        <v>0</v>
      </c>
      <c r="L14" s="8">
        <v>450363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8">
        <v>450363</v>
      </c>
    </row>
    <row r="15" spans="1:20" hidden="1">
      <c r="A15" s="7">
        <v>13102001</v>
      </c>
      <c r="B15" s="7" t="s">
        <v>37</v>
      </c>
      <c r="C15" s="7" t="s">
        <v>38</v>
      </c>
      <c r="D15" s="7">
        <v>114911</v>
      </c>
      <c r="E15" s="7">
        <f>VLOOKUP(D15,'INFO IPS'!D:D,1,FALSE)</f>
        <v>114911</v>
      </c>
      <c r="F15" s="7">
        <v>20240729</v>
      </c>
      <c r="G15" s="7">
        <v>20240828</v>
      </c>
      <c r="H15" s="7">
        <v>0</v>
      </c>
      <c r="I15" s="7">
        <v>0</v>
      </c>
      <c r="J15" s="7">
        <v>0</v>
      </c>
      <c r="K15" s="7">
        <v>0</v>
      </c>
      <c r="L15" s="8">
        <v>151211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8">
        <v>151211</v>
      </c>
    </row>
    <row r="16" spans="1:20" hidden="1">
      <c r="A16" s="7">
        <v>13102001</v>
      </c>
      <c r="B16" s="7" t="s">
        <v>37</v>
      </c>
      <c r="C16" s="7" t="s">
        <v>13</v>
      </c>
      <c r="D16" s="7">
        <v>114898</v>
      </c>
      <c r="E16" s="7">
        <f>VLOOKUP(D16,'INFO IPS'!D:D,1,FALSE)</f>
        <v>114898</v>
      </c>
      <c r="F16" s="7">
        <v>20240729</v>
      </c>
      <c r="G16" s="7">
        <v>20240828</v>
      </c>
      <c r="H16" s="7">
        <v>0</v>
      </c>
      <c r="I16" s="7">
        <v>0</v>
      </c>
      <c r="J16" s="7">
        <v>0</v>
      </c>
      <c r="K16" s="7">
        <v>0</v>
      </c>
      <c r="L16" s="8">
        <v>445548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8">
        <v>445548</v>
      </c>
    </row>
    <row r="17" spans="1:20" hidden="1">
      <c r="A17" s="7">
        <v>13102001</v>
      </c>
      <c r="B17" s="7" t="s">
        <v>37</v>
      </c>
      <c r="C17" s="7" t="s">
        <v>13</v>
      </c>
      <c r="D17" s="7">
        <v>114904</v>
      </c>
      <c r="E17" s="7">
        <f>VLOOKUP(D17,'INFO IPS'!D:D,1,FALSE)</f>
        <v>114904</v>
      </c>
      <c r="F17" s="7">
        <v>20240729</v>
      </c>
      <c r="G17" s="7">
        <v>20240828</v>
      </c>
      <c r="H17" s="7">
        <v>0</v>
      </c>
      <c r="I17" s="7">
        <v>0</v>
      </c>
      <c r="J17" s="7">
        <v>0</v>
      </c>
      <c r="K17" s="7">
        <v>0</v>
      </c>
      <c r="L17" s="8">
        <v>3670858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8">
        <v>3670858</v>
      </c>
    </row>
    <row r="18" spans="1:20" hidden="1">
      <c r="A18" s="7">
        <v>13102001</v>
      </c>
      <c r="B18" s="7" t="s">
        <v>37</v>
      </c>
      <c r="C18" s="7" t="s">
        <v>38</v>
      </c>
      <c r="D18" s="7">
        <v>114969</v>
      </c>
      <c r="E18" s="7">
        <f>VLOOKUP(D18,'INFO IPS'!D:D,1,FALSE)</f>
        <v>114969</v>
      </c>
      <c r="F18" s="7">
        <v>20240730</v>
      </c>
      <c r="G18" s="7">
        <v>20240829</v>
      </c>
      <c r="H18" s="7">
        <v>0</v>
      </c>
      <c r="I18" s="7">
        <v>0</v>
      </c>
      <c r="J18" s="7">
        <v>0</v>
      </c>
      <c r="K18" s="7">
        <v>0</v>
      </c>
      <c r="L18" s="8">
        <v>198994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8">
        <v>198994</v>
      </c>
    </row>
    <row r="19" spans="1:20" hidden="1">
      <c r="A19" s="7">
        <v>13102001</v>
      </c>
      <c r="B19" s="7" t="s">
        <v>37</v>
      </c>
      <c r="C19" s="7" t="s">
        <v>13</v>
      </c>
      <c r="D19" s="7">
        <v>114984</v>
      </c>
      <c r="E19" s="7">
        <f>VLOOKUP(D19,'INFO IPS'!D:D,1,FALSE)</f>
        <v>114984</v>
      </c>
      <c r="F19" s="7">
        <v>20240731</v>
      </c>
      <c r="G19" s="7">
        <v>20240830</v>
      </c>
      <c r="H19" s="7">
        <v>0</v>
      </c>
      <c r="I19" s="7">
        <v>0</v>
      </c>
      <c r="J19" s="7">
        <v>0</v>
      </c>
      <c r="K19" s="8">
        <v>4817049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8">
        <v>4817049</v>
      </c>
    </row>
    <row r="20" spans="1:20" hidden="1">
      <c r="A20" s="7">
        <v>13102001</v>
      </c>
      <c r="B20" s="7" t="s">
        <v>37</v>
      </c>
      <c r="C20" s="7" t="s">
        <v>13</v>
      </c>
      <c r="D20" s="7">
        <v>114992</v>
      </c>
      <c r="E20" s="7">
        <f>VLOOKUP(D20,'INFO IPS'!D:D,1,FALSE)</f>
        <v>114992</v>
      </c>
      <c r="F20" s="7">
        <v>20240731</v>
      </c>
      <c r="G20" s="7">
        <v>20240830</v>
      </c>
      <c r="H20" s="7">
        <v>0</v>
      </c>
      <c r="I20" s="7">
        <v>0</v>
      </c>
      <c r="J20" s="7">
        <v>0</v>
      </c>
      <c r="K20" s="8">
        <v>861586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8">
        <v>861586</v>
      </c>
    </row>
    <row r="21" spans="1:20" hidden="1">
      <c r="A21" s="7">
        <v>13102001</v>
      </c>
      <c r="B21" s="7" t="s">
        <v>37</v>
      </c>
      <c r="C21" s="7" t="s">
        <v>39</v>
      </c>
      <c r="D21" s="7">
        <v>109160</v>
      </c>
      <c r="E21" s="7">
        <f>VLOOKUP(D21,'INFO IPS'!D:D,1,FALSE)</f>
        <v>109160</v>
      </c>
      <c r="F21" s="7">
        <v>20240826</v>
      </c>
      <c r="G21" s="7">
        <v>20240925</v>
      </c>
      <c r="H21" s="7">
        <v>0</v>
      </c>
      <c r="I21" s="7">
        <v>0</v>
      </c>
      <c r="J21" s="7">
        <v>0</v>
      </c>
      <c r="K21" s="8">
        <v>489409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8">
        <v>489409</v>
      </c>
    </row>
    <row r="22" spans="1:20" hidden="1">
      <c r="A22" s="7">
        <v>13102001</v>
      </c>
      <c r="B22" s="7" t="s">
        <v>37</v>
      </c>
      <c r="C22" s="7" t="s">
        <v>17</v>
      </c>
      <c r="D22" s="7">
        <v>109159</v>
      </c>
      <c r="E22" s="7">
        <f>VLOOKUP(D22,'INFO IPS'!D:D,1,FALSE)</f>
        <v>109159</v>
      </c>
      <c r="F22" s="7">
        <v>20240826</v>
      </c>
      <c r="G22" s="7">
        <v>20240925</v>
      </c>
      <c r="H22" s="7">
        <v>0</v>
      </c>
      <c r="I22" s="7">
        <v>0</v>
      </c>
      <c r="J22" s="7">
        <v>0</v>
      </c>
      <c r="K22" s="8">
        <v>416000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8">
        <v>416000</v>
      </c>
    </row>
    <row r="23" spans="1:20" hidden="1">
      <c r="A23" s="7">
        <v>13102001</v>
      </c>
      <c r="B23" s="7" t="s">
        <v>37</v>
      </c>
      <c r="C23" s="7" t="s">
        <v>13</v>
      </c>
      <c r="D23" s="7">
        <v>115088</v>
      </c>
      <c r="E23" s="7">
        <f>VLOOKUP(D23,'INFO IPS'!D:D,1,FALSE)</f>
        <v>115088</v>
      </c>
      <c r="F23" s="7">
        <v>20240827</v>
      </c>
      <c r="G23" s="7">
        <v>20240926</v>
      </c>
      <c r="H23" s="7">
        <v>0</v>
      </c>
      <c r="I23" s="7">
        <v>0</v>
      </c>
      <c r="J23" s="7">
        <v>0</v>
      </c>
      <c r="K23" s="8">
        <v>1409868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8">
        <v>1409868</v>
      </c>
    </row>
    <row r="24" spans="1:20" hidden="1">
      <c r="A24" s="7">
        <v>13102001</v>
      </c>
      <c r="B24" s="7" t="s">
        <v>37</v>
      </c>
      <c r="C24" s="7" t="s">
        <v>38</v>
      </c>
      <c r="D24" s="7">
        <v>115138</v>
      </c>
      <c r="E24" s="7">
        <f>VLOOKUP(D24,'INFO IPS'!D:D,1,FALSE)</f>
        <v>115138</v>
      </c>
      <c r="F24" s="7">
        <v>20240828</v>
      </c>
      <c r="G24" s="7">
        <v>20240927</v>
      </c>
      <c r="H24" s="7">
        <v>0</v>
      </c>
      <c r="I24" s="7">
        <v>0</v>
      </c>
      <c r="J24" s="7">
        <v>0</v>
      </c>
      <c r="K24" s="8">
        <v>1390686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8">
        <v>1390686</v>
      </c>
    </row>
    <row r="25" spans="1:20" hidden="1">
      <c r="A25" s="7">
        <v>13102001</v>
      </c>
      <c r="B25" s="7" t="s">
        <v>37</v>
      </c>
      <c r="C25" s="7" t="s">
        <v>13</v>
      </c>
      <c r="D25" s="7">
        <v>115135</v>
      </c>
      <c r="E25" s="7">
        <f>VLOOKUP(D25,'INFO IPS'!D:D,1,FALSE)</f>
        <v>115135</v>
      </c>
      <c r="F25" s="7">
        <v>20240828</v>
      </c>
      <c r="G25" s="7">
        <v>20240927</v>
      </c>
      <c r="H25" s="7">
        <v>0</v>
      </c>
      <c r="I25" s="7">
        <v>0</v>
      </c>
      <c r="J25" s="7">
        <v>0</v>
      </c>
      <c r="K25" s="8">
        <v>701185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8">
        <v>701185</v>
      </c>
    </row>
    <row r="26" spans="1:20" hidden="1">
      <c r="A26" s="7">
        <v>13102001</v>
      </c>
      <c r="B26" s="7" t="s">
        <v>37</v>
      </c>
      <c r="C26" s="7" t="s">
        <v>13</v>
      </c>
      <c r="D26" s="7">
        <v>115136</v>
      </c>
      <c r="E26" s="7">
        <f>VLOOKUP(D26,'INFO IPS'!D:D,1,FALSE)</f>
        <v>115136</v>
      </c>
      <c r="F26" s="7">
        <v>20240828</v>
      </c>
      <c r="G26" s="7">
        <v>20240927</v>
      </c>
      <c r="H26" s="7">
        <v>0</v>
      </c>
      <c r="I26" s="7">
        <v>0</v>
      </c>
      <c r="J26" s="7">
        <v>0</v>
      </c>
      <c r="K26" s="8">
        <v>1742000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8">
        <v>1742000</v>
      </c>
    </row>
    <row r="27" spans="1:20" hidden="1">
      <c r="A27" s="7">
        <v>13102001</v>
      </c>
      <c r="B27" s="7" t="s">
        <v>37</v>
      </c>
      <c r="C27" s="7" t="s">
        <v>13</v>
      </c>
      <c r="D27" s="7">
        <v>115137</v>
      </c>
      <c r="E27" s="7">
        <f>VLOOKUP(D27,'INFO IPS'!D:D,1,FALSE)</f>
        <v>115137</v>
      </c>
      <c r="F27" s="7">
        <v>20240828</v>
      </c>
      <c r="G27" s="7">
        <v>20240927</v>
      </c>
      <c r="H27" s="7">
        <v>0</v>
      </c>
      <c r="I27" s="7">
        <v>0</v>
      </c>
      <c r="J27" s="7">
        <v>0</v>
      </c>
      <c r="K27" s="8">
        <v>435116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8">
        <v>435116</v>
      </c>
    </row>
    <row r="28" spans="1:20" hidden="1">
      <c r="A28" s="7">
        <v>13102001</v>
      </c>
      <c r="B28" s="7" t="s">
        <v>37</v>
      </c>
      <c r="C28" s="7" t="s">
        <v>38</v>
      </c>
      <c r="D28" s="7">
        <v>115153</v>
      </c>
      <c r="E28" s="7">
        <f>VLOOKUP(D28,'INFO IPS'!D:D,1,FALSE)</f>
        <v>115153</v>
      </c>
      <c r="F28" s="7">
        <v>20240829</v>
      </c>
      <c r="G28" s="7">
        <v>20240928</v>
      </c>
      <c r="H28" s="7">
        <v>0</v>
      </c>
      <c r="I28" s="7">
        <v>0</v>
      </c>
      <c r="J28" s="7">
        <v>0</v>
      </c>
      <c r="K28" s="8">
        <v>1341000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8">
        <v>1341000</v>
      </c>
    </row>
    <row r="29" spans="1:20" hidden="1">
      <c r="A29" s="7">
        <v>13102001</v>
      </c>
      <c r="B29" s="7" t="s">
        <v>37</v>
      </c>
      <c r="C29" s="7" t="s">
        <v>38</v>
      </c>
      <c r="D29" s="7">
        <v>115154</v>
      </c>
      <c r="E29" s="7">
        <f>VLOOKUP(D29,'INFO IPS'!D:D,1,FALSE)</f>
        <v>115154</v>
      </c>
      <c r="F29" s="7">
        <v>20240829</v>
      </c>
      <c r="G29" s="7">
        <v>20240928</v>
      </c>
      <c r="H29" s="7">
        <v>0</v>
      </c>
      <c r="I29" s="7">
        <v>0</v>
      </c>
      <c r="J29" s="7">
        <v>0</v>
      </c>
      <c r="K29" s="8">
        <v>1159739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8">
        <v>1159739</v>
      </c>
    </row>
    <row r="30" spans="1:20" hidden="1">
      <c r="A30" s="7">
        <v>13102001</v>
      </c>
      <c r="B30" s="7" t="s">
        <v>37</v>
      </c>
      <c r="C30" s="7" t="s">
        <v>38</v>
      </c>
      <c r="D30" s="7">
        <v>115155</v>
      </c>
      <c r="E30" s="7">
        <f>VLOOKUP(D30,'INFO IPS'!D:D,1,FALSE)</f>
        <v>115155</v>
      </c>
      <c r="F30" s="7">
        <v>20240829</v>
      </c>
      <c r="G30" s="7">
        <v>20240928</v>
      </c>
      <c r="H30" s="7">
        <v>0</v>
      </c>
      <c r="I30" s="7">
        <v>0</v>
      </c>
      <c r="J30" s="7">
        <v>0</v>
      </c>
      <c r="K30" s="8">
        <v>918010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8">
        <v>918010</v>
      </c>
    </row>
    <row r="31" spans="1:20" hidden="1">
      <c r="A31" s="7">
        <v>13102001</v>
      </c>
      <c r="B31" s="7" t="s">
        <v>37</v>
      </c>
      <c r="C31" s="7" t="s">
        <v>38</v>
      </c>
      <c r="D31" s="7">
        <v>115156</v>
      </c>
      <c r="E31" s="7">
        <f>VLOOKUP(D31,'INFO IPS'!D:D,1,FALSE)</f>
        <v>115156</v>
      </c>
      <c r="F31" s="7">
        <v>20240829</v>
      </c>
      <c r="G31" s="7">
        <v>20240928</v>
      </c>
      <c r="H31" s="7">
        <v>0</v>
      </c>
      <c r="I31" s="7">
        <v>0</v>
      </c>
      <c r="J31" s="7">
        <v>0</v>
      </c>
      <c r="K31" s="8">
        <v>365864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8">
        <v>365864</v>
      </c>
    </row>
    <row r="32" spans="1:20" hidden="1">
      <c r="A32" s="7">
        <v>13102001</v>
      </c>
      <c r="B32" s="7" t="s">
        <v>37</v>
      </c>
      <c r="C32" s="7" t="s">
        <v>13</v>
      </c>
      <c r="D32" s="7">
        <v>115150</v>
      </c>
      <c r="E32" s="7">
        <f>VLOOKUP(D32,'INFO IPS'!D:D,1,FALSE)</f>
        <v>115150</v>
      </c>
      <c r="F32" s="7">
        <v>20240829</v>
      </c>
      <c r="G32" s="7">
        <v>20240928</v>
      </c>
      <c r="H32" s="7">
        <v>0</v>
      </c>
      <c r="I32" s="7">
        <v>0</v>
      </c>
      <c r="J32" s="7">
        <v>0</v>
      </c>
      <c r="K32" s="8">
        <v>340221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8">
        <v>340221</v>
      </c>
    </row>
    <row r="33" spans="1:20" hidden="1">
      <c r="A33" s="7">
        <v>13102001</v>
      </c>
      <c r="B33" s="7" t="s">
        <v>37</v>
      </c>
      <c r="C33" s="7" t="s">
        <v>13</v>
      </c>
      <c r="D33" s="7">
        <v>115151</v>
      </c>
      <c r="E33" s="7">
        <f>VLOOKUP(D33,'INFO IPS'!D:D,1,FALSE)</f>
        <v>115151</v>
      </c>
      <c r="F33" s="7">
        <v>20240829</v>
      </c>
      <c r="G33" s="7">
        <v>20240928</v>
      </c>
      <c r="H33" s="7">
        <v>0</v>
      </c>
      <c r="I33" s="7">
        <v>0</v>
      </c>
      <c r="J33" s="7">
        <v>0</v>
      </c>
      <c r="K33" s="8">
        <v>750432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8">
        <v>750432</v>
      </c>
    </row>
    <row r="34" spans="1:20" hidden="1">
      <c r="A34" s="7">
        <v>13102001</v>
      </c>
      <c r="B34" s="7" t="s">
        <v>37</v>
      </c>
      <c r="C34" s="7" t="s">
        <v>13</v>
      </c>
      <c r="D34" s="7">
        <v>115152</v>
      </c>
      <c r="E34" s="7">
        <f>VLOOKUP(D34,'INFO IPS'!D:D,1,FALSE)</f>
        <v>115152</v>
      </c>
      <c r="F34" s="7">
        <v>20240829</v>
      </c>
      <c r="G34" s="7">
        <v>20240928</v>
      </c>
      <c r="H34" s="7">
        <v>0</v>
      </c>
      <c r="I34" s="7">
        <v>0</v>
      </c>
      <c r="J34" s="7">
        <v>0</v>
      </c>
      <c r="K34" s="8">
        <v>23680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8">
        <v>23680</v>
      </c>
    </row>
    <row r="35" spans="1:20" hidden="1">
      <c r="A35" s="7">
        <v>13102001</v>
      </c>
      <c r="B35" s="7" t="s">
        <v>37</v>
      </c>
      <c r="C35" s="7" t="s">
        <v>13</v>
      </c>
      <c r="D35" s="7">
        <v>115205</v>
      </c>
      <c r="E35" s="7">
        <f>VLOOKUP(D35,'INFO IPS'!D:D,1,FALSE)</f>
        <v>115205</v>
      </c>
      <c r="F35" s="7">
        <v>20240830</v>
      </c>
      <c r="G35" s="7">
        <v>20240929</v>
      </c>
      <c r="H35" s="7">
        <v>0</v>
      </c>
      <c r="I35" s="7">
        <v>0</v>
      </c>
      <c r="J35" s="7">
        <v>0</v>
      </c>
      <c r="K35" s="8">
        <v>44580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8">
        <v>44580</v>
      </c>
    </row>
    <row r="36" spans="1:20" hidden="1">
      <c r="A36" s="7">
        <v>13102001</v>
      </c>
      <c r="B36" s="7" t="s">
        <v>37</v>
      </c>
      <c r="C36" s="7" t="s">
        <v>13</v>
      </c>
      <c r="D36" s="7">
        <v>115219</v>
      </c>
      <c r="E36" s="7">
        <f>VLOOKUP(D36,'INFO IPS'!D:D,1,FALSE)</f>
        <v>115219</v>
      </c>
      <c r="F36" s="7">
        <v>20240830</v>
      </c>
      <c r="G36" s="7">
        <v>20240929</v>
      </c>
      <c r="H36" s="7">
        <v>0</v>
      </c>
      <c r="I36" s="7">
        <v>0</v>
      </c>
      <c r="J36" s="7">
        <v>0</v>
      </c>
      <c r="K36" s="8">
        <v>1331542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8">
        <v>1331542</v>
      </c>
    </row>
    <row r="37" spans="1:20" hidden="1">
      <c r="A37" s="7">
        <v>13102001</v>
      </c>
      <c r="B37" s="7" t="s">
        <v>37</v>
      </c>
      <c r="C37" s="7" t="s">
        <v>13</v>
      </c>
      <c r="D37" s="7">
        <v>115220</v>
      </c>
      <c r="E37" s="7">
        <f>VLOOKUP(D37,'INFO IPS'!D:D,1,FALSE)</f>
        <v>115220</v>
      </c>
      <c r="F37" s="7">
        <v>20240830</v>
      </c>
      <c r="G37" s="7">
        <v>20240929</v>
      </c>
      <c r="H37" s="7">
        <v>0</v>
      </c>
      <c r="I37" s="7">
        <v>0</v>
      </c>
      <c r="J37" s="7">
        <v>0</v>
      </c>
      <c r="K37" s="8">
        <v>105138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8">
        <v>105138</v>
      </c>
    </row>
    <row r="38" spans="1:20" hidden="1">
      <c r="A38" s="7">
        <v>13102001</v>
      </c>
      <c r="B38" s="7" t="s">
        <v>37</v>
      </c>
      <c r="C38" s="7" t="s">
        <v>13</v>
      </c>
      <c r="D38" s="7">
        <v>115231</v>
      </c>
      <c r="E38" s="7">
        <f>VLOOKUP(D38,'INFO IPS'!D:D,1,FALSE)</f>
        <v>115231</v>
      </c>
      <c r="F38" s="7">
        <v>20240831</v>
      </c>
      <c r="G38" s="7">
        <v>20240930</v>
      </c>
      <c r="H38" s="7">
        <v>0</v>
      </c>
      <c r="I38" s="7">
        <v>0</v>
      </c>
      <c r="J38" s="8">
        <v>3250529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8">
        <v>3250529</v>
      </c>
    </row>
    <row r="39" spans="1:20" hidden="1">
      <c r="A39" s="7">
        <v>13102001</v>
      </c>
      <c r="B39" s="7" t="s">
        <v>37</v>
      </c>
      <c r="C39" s="7" t="s">
        <v>38</v>
      </c>
      <c r="D39" s="7">
        <v>115245</v>
      </c>
      <c r="E39" s="7">
        <f>VLOOKUP(D39,'INFO IPS'!D:D,1,FALSE)</f>
        <v>115245</v>
      </c>
      <c r="F39" s="7">
        <v>20240903</v>
      </c>
      <c r="G39" s="7">
        <v>20241003</v>
      </c>
      <c r="H39" s="7">
        <v>0</v>
      </c>
      <c r="I39" s="7">
        <v>0</v>
      </c>
      <c r="J39" s="8">
        <v>91127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8">
        <v>91127</v>
      </c>
    </row>
    <row r="40" spans="1:20" hidden="1">
      <c r="A40" s="7">
        <v>13102001</v>
      </c>
      <c r="B40" s="7" t="s">
        <v>37</v>
      </c>
      <c r="C40" s="7" t="s">
        <v>38</v>
      </c>
      <c r="D40" s="7">
        <v>115254</v>
      </c>
      <c r="E40" s="7">
        <f>VLOOKUP(D40,'INFO IPS'!D:D,1,FALSE)</f>
        <v>115254</v>
      </c>
      <c r="F40" s="7">
        <v>20240906</v>
      </c>
      <c r="G40" s="7">
        <v>20241006</v>
      </c>
      <c r="H40" s="7">
        <v>0</v>
      </c>
      <c r="I40" s="7">
        <v>0</v>
      </c>
      <c r="J40" s="8">
        <v>103920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8">
        <v>103920</v>
      </c>
    </row>
    <row r="41" spans="1:20" hidden="1">
      <c r="A41" s="7">
        <v>13102001</v>
      </c>
      <c r="B41" s="7" t="s">
        <v>37</v>
      </c>
      <c r="C41" s="7" t="s">
        <v>39</v>
      </c>
      <c r="D41" s="7">
        <v>109227</v>
      </c>
      <c r="E41" s="7">
        <f>VLOOKUP(D41,'INFO IPS'!D:D,1,FALSE)</f>
        <v>109227</v>
      </c>
      <c r="F41" s="7">
        <v>20240925</v>
      </c>
      <c r="G41" s="7">
        <v>20241025</v>
      </c>
      <c r="H41" s="7">
        <v>0</v>
      </c>
      <c r="I41" s="7">
        <v>0</v>
      </c>
      <c r="J41" s="8">
        <v>110528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8">
        <v>110528</v>
      </c>
    </row>
    <row r="42" spans="1:20" hidden="1">
      <c r="A42" s="7">
        <v>13102001</v>
      </c>
      <c r="B42" s="7" t="s">
        <v>37</v>
      </c>
      <c r="C42" s="7" t="s">
        <v>17</v>
      </c>
      <c r="D42" s="7">
        <v>109228</v>
      </c>
      <c r="E42" s="7">
        <f>VLOOKUP(D42,'INFO IPS'!D:D,1,FALSE)</f>
        <v>109228</v>
      </c>
      <c r="F42" s="7">
        <v>20240925</v>
      </c>
      <c r="G42" s="7">
        <v>20241025</v>
      </c>
      <c r="H42" s="7">
        <v>0</v>
      </c>
      <c r="I42" s="7">
        <v>0</v>
      </c>
      <c r="J42" s="8">
        <v>1009794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8">
        <v>1009794</v>
      </c>
    </row>
    <row r="43" spans="1:20">
      <c r="A43" s="7">
        <v>13102001</v>
      </c>
      <c r="B43" s="7" t="s">
        <v>37</v>
      </c>
      <c r="C43" s="7" t="s">
        <v>13</v>
      </c>
      <c r="D43" s="7">
        <v>115404</v>
      </c>
      <c r="E43" s="7">
        <f>VLOOKUP(D43,'INFO IPS'!D:D,1,FALSE)</f>
        <v>115404</v>
      </c>
      <c r="F43" s="7">
        <v>20240926</v>
      </c>
      <c r="G43" s="7">
        <v>20241026</v>
      </c>
      <c r="H43" s="7">
        <v>0</v>
      </c>
      <c r="I43" s="7">
        <v>0</v>
      </c>
      <c r="J43" s="8">
        <v>328314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8">
        <v>328314</v>
      </c>
    </row>
    <row r="44" spans="1:20">
      <c r="A44" s="7">
        <v>13102001</v>
      </c>
      <c r="B44" s="7" t="s">
        <v>37</v>
      </c>
      <c r="C44" s="7" t="s">
        <v>13</v>
      </c>
      <c r="D44" s="7">
        <v>115405</v>
      </c>
      <c r="E44" s="7">
        <f>VLOOKUP(D44,'INFO IPS'!D:D,1,FALSE)</f>
        <v>115405</v>
      </c>
      <c r="F44" s="7">
        <v>20240926</v>
      </c>
      <c r="G44" s="7">
        <v>20241026</v>
      </c>
      <c r="H44" s="7">
        <v>0</v>
      </c>
      <c r="I44" s="7">
        <v>0</v>
      </c>
      <c r="J44" s="8">
        <v>810464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8">
        <v>810464</v>
      </c>
    </row>
    <row r="45" spans="1:20">
      <c r="A45" s="7">
        <v>13102001</v>
      </c>
      <c r="B45" s="7" t="s">
        <v>37</v>
      </c>
      <c r="C45" s="7" t="s">
        <v>13</v>
      </c>
      <c r="D45" s="7">
        <v>115407</v>
      </c>
      <c r="E45" s="7">
        <f>VLOOKUP(D45,'INFO IPS'!D:D,1,FALSE)</f>
        <v>115407</v>
      </c>
      <c r="F45" s="7">
        <v>20240926</v>
      </c>
      <c r="G45" s="7">
        <v>20241026</v>
      </c>
      <c r="H45" s="7">
        <v>0</v>
      </c>
      <c r="I45" s="7">
        <v>0</v>
      </c>
      <c r="J45" s="8">
        <v>191895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8">
        <v>191895</v>
      </c>
    </row>
    <row r="46" spans="1:20">
      <c r="A46" s="7">
        <v>13102001</v>
      </c>
      <c r="B46" s="7" t="s">
        <v>37</v>
      </c>
      <c r="C46" s="7" t="s">
        <v>13</v>
      </c>
      <c r="D46" s="7">
        <v>115410</v>
      </c>
      <c r="E46" s="7">
        <f>VLOOKUP(D46,'INFO IPS'!D:D,1,FALSE)</f>
        <v>115410</v>
      </c>
      <c r="F46" s="7">
        <v>20240926</v>
      </c>
      <c r="G46" s="7">
        <v>20241026</v>
      </c>
      <c r="H46" s="7">
        <v>0</v>
      </c>
      <c r="I46" s="7">
        <v>0</v>
      </c>
      <c r="J46" s="8">
        <v>830370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8">
        <v>830370</v>
      </c>
    </row>
    <row r="47" spans="1:20">
      <c r="A47" s="7">
        <v>13102001</v>
      </c>
      <c r="B47" s="7" t="s">
        <v>37</v>
      </c>
      <c r="C47" s="7" t="s">
        <v>13</v>
      </c>
      <c r="D47" s="7">
        <v>115411</v>
      </c>
      <c r="E47" s="7">
        <f>VLOOKUP(D47,'INFO IPS'!D:D,1,FALSE)</f>
        <v>115411</v>
      </c>
      <c r="F47" s="7">
        <v>20240926</v>
      </c>
      <c r="G47" s="7">
        <v>20241026</v>
      </c>
      <c r="H47" s="7">
        <v>0</v>
      </c>
      <c r="I47" s="7">
        <v>0</v>
      </c>
      <c r="J47" s="8">
        <v>415185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8">
        <v>415185</v>
      </c>
    </row>
    <row r="48" spans="1:20">
      <c r="A48" s="7">
        <v>13102001</v>
      </c>
      <c r="B48" s="7" t="s">
        <v>37</v>
      </c>
      <c r="C48" s="7" t="s">
        <v>13</v>
      </c>
      <c r="D48" s="7">
        <v>115412</v>
      </c>
      <c r="E48" s="7">
        <f>VLOOKUP(D48,'INFO IPS'!D:D,1,FALSE)</f>
        <v>115412</v>
      </c>
      <c r="F48" s="7">
        <v>20240926</v>
      </c>
      <c r="G48" s="7">
        <v>20241026</v>
      </c>
      <c r="H48" s="7">
        <v>0</v>
      </c>
      <c r="I48" s="7">
        <v>0</v>
      </c>
      <c r="J48" s="8">
        <v>1126144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8">
        <v>1126144</v>
      </c>
    </row>
    <row r="49" spans="1:20">
      <c r="A49" s="7">
        <v>13102001</v>
      </c>
      <c r="B49" s="7" t="s">
        <v>37</v>
      </c>
      <c r="C49" s="7" t="s">
        <v>13</v>
      </c>
      <c r="D49" s="7">
        <v>115413</v>
      </c>
      <c r="E49" s="7">
        <f>VLOOKUP(D49,'INFO IPS'!D:D,1,FALSE)</f>
        <v>115413</v>
      </c>
      <c r="F49" s="7">
        <v>20240926</v>
      </c>
      <c r="G49" s="7">
        <v>20241026</v>
      </c>
      <c r="H49" s="7">
        <v>0</v>
      </c>
      <c r="I49" s="7">
        <v>0</v>
      </c>
      <c r="J49" s="8">
        <v>1184466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8">
        <v>1184466</v>
      </c>
    </row>
    <row r="50" spans="1:20">
      <c r="A50" s="7">
        <v>13102001</v>
      </c>
      <c r="B50" s="7" t="s">
        <v>37</v>
      </c>
      <c r="C50" s="7" t="s">
        <v>13</v>
      </c>
      <c r="D50" s="7">
        <v>115414</v>
      </c>
      <c r="E50" s="7">
        <f>VLOOKUP(D50,'INFO IPS'!D:D,1,FALSE)</f>
        <v>115414</v>
      </c>
      <c r="F50" s="7">
        <v>20240926</v>
      </c>
      <c r="G50" s="7">
        <v>20241026</v>
      </c>
      <c r="H50" s="7">
        <v>0</v>
      </c>
      <c r="I50" s="7">
        <v>0</v>
      </c>
      <c r="J50" s="8">
        <v>1612072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8">
        <v>1612072</v>
      </c>
    </row>
    <row r="51" spans="1:20">
      <c r="A51" s="7">
        <v>13102001</v>
      </c>
      <c r="B51" s="7" t="s">
        <v>37</v>
      </c>
      <c r="C51" s="7" t="s">
        <v>13</v>
      </c>
      <c r="D51" s="7">
        <v>115416</v>
      </c>
      <c r="E51" s="7">
        <f>VLOOKUP(D51,'INFO IPS'!D:D,1,FALSE)</f>
        <v>115416</v>
      </c>
      <c r="F51" s="7">
        <v>20240926</v>
      </c>
      <c r="G51" s="7">
        <v>20241026</v>
      </c>
      <c r="H51" s="7">
        <v>0</v>
      </c>
      <c r="I51" s="7">
        <v>0</v>
      </c>
      <c r="J51" s="8">
        <v>1129528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8">
        <v>1129528</v>
      </c>
    </row>
    <row r="52" spans="1:20">
      <c r="A52" s="7">
        <v>13102001</v>
      </c>
      <c r="B52" s="7" t="s">
        <v>37</v>
      </c>
      <c r="C52" s="7" t="s">
        <v>13</v>
      </c>
      <c r="D52" s="7">
        <v>115417</v>
      </c>
      <c r="E52" s="7">
        <f>VLOOKUP(D52,'INFO IPS'!D:D,1,FALSE)</f>
        <v>115417</v>
      </c>
      <c r="F52" s="7">
        <v>20240926</v>
      </c>
      <c r="G52" s="7">
        <v>20241026</v>
      </c>
      <c r="H52" s="7">
        <v>0</v>
      </c>
      <c r="I52" s="7">
        <v>0</v>
      </c>
      <c r="J52" s="8">
        <v>279170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8">
        <v>279170</v>
      </c>
    </row>
    <row r="53" spans="1:20">
      <c r="A53" s="7">
        <v>13102001</v>
      </c>
      <c r="B53" s="7" t="s">
        <v>37</v>
      </c>
      <c r="C53" s="7" t="s">
        <v>13</v>
      </c>
      <c r="D53" s="7">
        <v>115420</v>
      </c>
      <c r="E53" s="7">
        <f>VLOOKUP(D53,'INFO IPS'!D:D,1,FALSE)</f>
        <v>115420</v>
      </c>
      <c r="F53" s="7">
        <v>20240927</v>
      </c>
      <c r="G53" s="7">
        <v>20241027</v>
      </c>
      <c r="H53" s="7">
        <v>0</v>
      </c>
      <c r="I53" s="7">
        <v>0</v>
      </c>
      <c r="J53" s="8">
        <v>38379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8">
        <v>38379</v>
      </c>
    </row>
    <row r="54" spans="1:20">
      <c r="A54" s="7">
        <v>13102001</v>
      </c>
      <c r="B54" s="7" t="s">
        <v>37</v>
      </c>
      <c r="C54" s="7" t="s">
        <v>13</v>
      </c>
      <c r="D54" s="7">
        <v>115485</v>
      </c>
      <c r="E54" s="7">
        <f>VLOOKUP(D54,'INFO IPS'!D:D,1,FALSE)</f>
        <v>115485</v>
      </c>
      <c r="F54" s="7">
        <v>20240930</v>
      </c>
      <c r="G54" s="7">
        <v>20241030</v>
      </c>
      <c r="H54" s="7">
        <v>0</v>
      </c>
      <c r="I54" s="8">
        <v>555900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8">
        <v>555900</v>
      </c>
    </row>
    <row r="55" spans="1:20">
      <c r="A55" s="7">
        <v>13102001</v>
      </c>
      <c r="B55" s="7" t="s">
        <v>37</v>
      </c>
      <c r="C55" s="7" t="s">
        <v>13</v>
      </c>
      <c r="D55" s="7">
        <v>115489</v>
      </c>
      <c r="E55" s="7">
        <f>VLOOKUP(D55,'INFO IPS'!D:D,1,FALSE)</f>
        <v>115489</v>
      </c>
      <c r="F55" s="7">
        <v>20240930</v>
      </c>
      <c r="G55" s="7">
        <v>20241030</v>
      </c>
      <c r="H55" s="7">
        <v>0</v>
      </c>
      <c r="I55" s="8">
        <v>6598176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8">
        <v>6598176</v>
      </c>
    </row>
    <row r="56" spans="1:20">
      <c r="A56" s="7">
        <v>13102001</v>
      </c>
      <c r="B56" s="7" t="s">
        <v>37</v>
      </c>
      <c r="C56" s="7" t="s">
        <v>17</v>
      </c>
      <c r="D56" s="7">
        <v>109254</v>
      </c>
      <c r="E56" s="7">
        <f>VLOOKUP(D56,'INFO IPS'!D:D,1,FALSE)</f>
        <v>109254</v>
      </c>
      <c r="F56" s="7">
        <v>20241021</v>
      </c>
      <c r="G56" s="7">
        <v>20241120</v>
      </c>
      <c r="H56" s="7">
        <v>0</v>
      </c>
      <c r="I56" s="8">
        <v>224640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8">
        <v>224640</v>
      </c>
    </row>
    <row r="57" spans="1:20">
      <c r="A57" s="7">
        <v>13102001</v>
      </c>
      <c r="B57" s="7" t="s">
        <v>37</v>
      </c>
      <c r="C57" s="7" t="s">
        <v>17</v>
      </c>
      <c r="D57" s="7">
        <v>109298</v>
      </c>
      <c r="E57" s="7">
        <f>VLOOKUP(D57,'INFO IPS'!D:D,1,FALSE)</f>
        <v>109298</v>
      </c>
      <c r="F57" s="7">
        <v>20241028</v>
      </c>
      <c r="G57" s="7">
        <v>20241127</v>
      </c>
      <c r="H57" s="7">
        <v>0</v>
      </c>
      <c r="I57" s="8">
        <v>1322338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8">
        <v>1322338</v>
      </c>
    </row>
    <row r="58" spans="1:20">
      <c r="A58" s="7">
        <v>13102001</v>
      </c>
      <c r="B58" s="7" t="s">
        <v>37</v>
      </c>
      <c r="C58" s="7" t="s">
        <v>17</v>
      </c>
      <c r="D58" s="7">
        <v>109299</v>
      </c>
      <c r="E58" s="7">
        <f>VLOOKUP(D58,'INFO IPS'!D:D,1,FALSE)</f>
        <v>109299</v>
      </c>
      <c r="F58" s="7">
        <v>20241028</v>
      </c>
      <c r="G58" s="7">
        <v>20241127</v>
      </c>
      <c r="H58" s="7">
        <v>0</v>
      </c>
      <c r="I58" s="8">
        <v>1067040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8">
        <v>1067040</v>
      </c>
    </row>
    <row r="59" spans="1:20">
      <c r="A59" s="7">
        <v>13102001</v>
      </c>
      <c r="B59" s="7" t="s">
        <v>37</v>
      </c>
      <c r="C59" s="7" t="s">
        <v>13</v>
      </c>
      <c r="D59" s="7">
        <v>115645</v>
      </c>
      <c r="E59" s="7">
        <f>VLOOKUP(D59,'INFO IPS'!D:D,1,FALSE)</f>
        <v>115645</v>
      </c>
      <c r="F59" s="7">
        <v>20241029</v>
      </c>
      <c r="G59" s="7">
        <v>20241128</v>
      </c>
      <c r="H59" s="7">
        <v>0</v>
      </c>
      <c r="I59" s="8">
        <v>2228776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8">
        <v>2228776</v>
      </c>
    </row>
    <row r="60" spans="1:20">
      <c r="A60" s="7">
        <v>13102001</v>
      </c>
      <c r="B60" s="7" t="s">
        <v>37</v>
      </c>
      <c r="C60" s="7" t="s">
        <v>13</v>
      </c>
      <c r="D60" s="7">
        <v>115647</v>
      </c>
      <c r="E60" s="7">
        <f>VLOOKUP(D60,'INFO IPS'!D:D,1,FALSE)</f>
        <v>115647</v>
      </c>
      <c r="F60" s="7">
        <v>20241029</v>
      </c>
      <c r="G60" s="7">
        <v>20241128</v>
      </c>
      <c r="H60" s="7">
        <v>0</v>
      </c>
      <c r="I60" s="8">
        <v>2632088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8">
        <v>2632088</v>
      </c>
    </row>
    <row r="61" spans="1:20">
      <c r="A61" s="7">
        <v>13102001</v>
      </c>
      <c r="B61" s="7" t="s">
        <v>37</v>
      </c>
      <c r="C61" s="7" t="s">
        <v>13</v>
      </c>
      <c r="D61" s="7">
        <v>115648</v>
      </c>
      <c r="E61" s="7">
        <f>VLOOKUP(D61,'INFO IPS'!D:D,1,FALSE)</f>
        <v>115648</v>
      </c>
      <c r="F61" s="7">
        <v>20241029</v>
      </c>
      <c r="G61" s="7">
        <v>20241128</v>
      </c>
      <c r="H61" s="7">
        <v>0</v>
      </c>
      <c r="I61" s="8">
        <v>2667712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8">
        <v>2667712</v>
      </c>
    </row>
    <row r="62" spans="1:20">
      <c r="A62" s="7">
        <v>13102001</v>
      </c>
      <c r="B62" s="7" t="s">
        <v>37</v>
      </c>
      <c r="C62" s="7" t="s">
        <v>13</v>
      </c>
      <c r="D62" s="7">
        <v>115655</v>
      </c>
      <c r="E62" s="7">
        <f>VLOOKUP(D62,'INFO IPS'!D:D,1,FALSE)</f>
        <v>115655</v>
      </c>
      <c r="F62" s="7">
        <v>20241029</v>
      </c>
      <c r="G62" s="7">
        <v>20241128</v>
      </c>
      <c r="H62" s="7">
        <v>0</v>
      </c>
      <c r="I62" s="8">
        <v>1140513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8">
        <v>1140513</v>
      </c>
    </row>
    <row r="63" spans="1:20">
      <c r="A63" s="7">
        <v>13102001</v>
      </c>
      <c r="B63" s="7" t="s">
        <v>37</v>
      </c>
      <c r="C63" s="7" t="s">
        <v>13</v>
      </c>
      <c r="D63" s="7">
        <v>115656</v>
      </c>
      <c r="E63" s="7">
        <f>VLOOKUP(D63,'INFO IPS'!D:D,1,FALSE)</f>
        <v>115656</v>
      </c>
      <c r="F63" s="7">
        <v>20241029</v>
      </c>
      <c r="G63" s="7">
        <v>20241128</v>
      </c>
      <c r="H63" s="7">
        <v>0</v>
      </c>
      <c r="I63" s="8">
        <v>415185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8">
        <v>415185</v>
      </c>
    </row>
    <row r="64" spans="1:20">
      <c r="A64" s="7">
        <v>13102001</v>
      </c>
      <c r="B64" s="7" t="s">
        <v>37</v>
      </c>
      <c r="C64" s="7" t="s">
        <v>13</v>
      </c>
      <c r="D64" s="7">
        <v>115658</v>
      </c>
      <c r="E64" s="7">
        <f>VLOOKUP(D64,'INFO IPS'!D:D,1,FALSE)</f>
        <v>115658</v>
      </c>
      <c r="F64" s="7">
        <v>20241029</v>
      </c>
      <c r="G64" s="7">
        <v>20241128</v>
      </c>
      <c r="H64" s="7">
        <v>0</v>
      </c>
      <c r="I64" s="8">
        <v>622061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8">
        <v>622061</v>
      </c>
    </row>
    <row r="65" spans="1:20">
      <c r="A65" s="7">
        <v>13102001</v>
      </c>
      <c r="B65" s="7" t="s">
        <v>37</v>
      </c>
      <c r="C65" s="7" t="s">
        <v>13</v>
      </c>
      <c r="D65" s="7">
        <v>115659</v>
      </c>
      <c r="E65" s="7">
        <f>VLOOKUP(D65,'INFO IPS'!D:D,1,FALSE)</f>
        <v>115659</v>
      </c>
      <c r="F65" s="7">
        <v>20241029</v>
      </c>
      <c r="G65" s="7">
        <v>20241128</v>
      </c>
      <c r="H65" s="7">
        <v>0</v>
      </c>
      <c r="I65" s="8">
        <v>2589976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8">
        <v>2589976</v>
      </c>
    </row>
    <row r="66" spans="1:20" hidden="1">
      <c r="A66" s="7">
        <v>13102003</v>
      </c>
      <c r="B66" s="7" t="s">
        <v>37</v>
      </c>
      <c r="C66" s="7" t="s">
        <v>17</v>
      </c>
      <c r="D66" s="7">
        <v>109227</v>
      </c>
      <c r="E66" s="7">
        <f>VLOOKUP(D66,'INFO IPS'!D:D,1,FALSE)</f>
        <v>109227</v>
      </c>
      <c r="F66" s="7">
        <v>20241030</v>
      </c>
      <c r="G66" s="7">
        <v>20241230</v>
      </c>
      <c r="H66" s="8">
        <v>110528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8">
        <v>110528</v>
      </c>
    </row>
    <row r="67" spans="1:20">
      <c r="A67" s="7">
        <v>13102001</v>
      </c>
      <c r="B67" s="7" t="s">
        <v>37</v>
      </c>
      <c r="C67" s="7" t="s">
        <v>13</v>
      </c>
      <c r="D67" s="7">
        <v>115694</v>
      </c>
      <c r="E67" s="7">
        <f>VLOOKUP(D67,'INFO IPS'!D:D,1,FALSE)</f>
        <v>115694</v>
      </c>
      <c r="F67" s="7">
        <v>20241030</v>
      </c>
      <c r="G67" s="7">
        <v>20241129</v>
      </c>
      <c r="H67" s="7">
        <v>0</v>
      </c>
      <c r="I67" s="8">
        <v>830370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8">
        <v>830370</v>
      </c>
    </row>
    <row r="68" spans="1:20">
      <c r="A68" s="7">
        <v>13102001</v>
      </c>
      <c r="B68" s="7" t="s">
        <v>37</v>
      </c>
      <c r="C68" s="7" t="s">
        <v>13</v>
      </c>
      <c r="D68" s="7">
        <v>115699</v>
      </c>
      <c r="E68" s="7">
        <f>VLOOKUP(D68,'INFO IPS'!D:D,1,FALSE)</f>
        <v>115699</v>
      </c>
      <c r="F68" s="7">
        <v>20241030</v>
      </c>
      <c r="G68" s="7">
        <v>20241129</v>
      </c>
      <c r="H68" s="7">
        <v>0</v>
      </c>
      <c r="I68" s="8">
        <v>3722048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8">
        <v>3722048</v>
      </c>
    </row>
    <row r="69" spans="1:20" hidden="1">
      <c r="A69" s="7">
        <v>13102003</v>
      </c>
      <c r="B69" s="7" t="s">
        <v>37</v>
      </c>
      <c r="C69" s="7" t="s">
        <v>13</v>
      </c>
      <c r="D69" s="7">
        <v>114906</v>
      </c>
      <c r="E69" s="7">
        <f>VLOOKUP(D69,'INFO IPS'!D:D,1,FALSE)</f>
        <v>114906</v>
      </c>
      <c r="F69" s="7">
        <v>20241030</v>
      </c>
      <c r="G69" s="7">
        <v>20241230</v>
      </c>
      <c r="H69" s="8">
        <v>158484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8">
        <v>158484</v>
      </c>
    </row>
    <row r="70" spans="1:20" hidden="1">
      <c r="A70" s="7">
        <v>13102003</v>
      </c>
      <c r="B70" s="7" t="s">
        <v>37</v>
      </c>
      <c r="C70" s="7" t="s">
        <v>13</v>
      </c>
      <c r="D70" s="7">
        <v>114907</v>
      </c>
      <c r="E70" s="7">
        <f>VLOOKUP(D70,'INFO IPS'!D:D,1,FALSE)</f>
        <v>114907</v>
      </c>
      <c r="F70" s="7">
        <v>20241030</v>
      </c>
      <c r="G70" s="7">
        <v>20241230</v>
      </c>
      <c r="H70" s="8">
        <v>110000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8">
        <v>110000</v>
      </c>
    </row>
    <row r="71" spans="1:20" hidden="1">
      <c r="A71" s="7">
        <v>13102003</v>
      </c>
      <c r="B71" s="7" t="s">
        <v>37</v>
      </c>
      <c r="C71" s="7" t="s">
        <v>13</v>
      </c>
      <c r="D71" s="7">
        <v>115156</v>
      </c>
      <c r="E71" s="7">
        <f>VLOOKUP(D71,'INFO IPS'!D:D,1,FALSE)</f>
        <v>115156</v>
      </c>
      <c r="F71" s="7">
        <v>20241030</v>
      </c>
      <c r="G71" s="7">
        <v>20241230</v>
      </c>
      <c r="H71" s="8">
        <v>41448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8">
        <v>41448</v>
      </c>
    </row>
    <row r="72" spans="1:20">
      <c r="A72" s="7">
        <v>13102001</v>
      </c>
      <c r="B72" s="7" t="s">
        <v>37</v>
      </c>
      <c r="C72" s="7" t="s">
        <v>13</v>
      </c>
      <c r="D72" s="7">
        <v>115763</v>
      </c>
      <c r="E72" s="7">
        <f>VLOOKUP(D72,'INFO IPS'!D:D,1,FALSE)</f>
        <v>115763</v>
      </c>
      <c r="F72" s="7">
        <v>20241031</v>
      </c>
      <c r="G72" s="7">
        <v>20241130</v>
      </c>
      <c r="H72" s="8">
        <v>519234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8">
        <v>519234</v>
      </c>
    </row>
    <row r="73" spans="1:20">
      <c r="A73" s="7">
        <v>13102001</v>
      </c>
      <c r="B73" s="7" t="s">
        <v>37</v>
      </c>
      <c r="C73" s="7" t="s">
        <v>17</v>
      </c>
      <c r="D73" s="7">
        <v>109353</v>
      </c>
      <c r="E73" s="7">
        <f>VLOOKUP(D73,'INFO IPS'!D:D,1,FALSE)</f>
        <v>109353</v>
      </c>
      <c r="F73" s="7">
        <v>20241127</v>
      </c>
      <c r="G73" s="7">
        <v>20241227</v>
      </c>
      <c r="H73" s="8">
        <v>2278649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8">
        <v>2278649</v>
      </c>
    </row>
    <row r="74" spans="1:20">
      <c r="A74" s="7">
        <v>13102001</v>
      </c>
      <c r="B74" s="7" t="s">
        <v>37</v>
      </c>
      <c r="C74" s="7" t="s">
        <v>17</v>
      </c>
      <c r="D74" s="7">
        <v>109354</v>
      </c>
      <c r="E74" s="7">
        <f>VLOOKUP(D74,'INFO IPS'!D:D,1,FALSE)</f>
        <v>109354</v>
      </c>
      <c r="F74" s="7">
        <v>20241127</v>
      </c>
      <c r="G74" s="7">
        <v>20241227</v>
      </c>
      <c r="H74" s="8">
        <v>1091085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8">
        <v>1091085</v>
      </c>
    </row>
    <row r="75" spans="1:20">
      <c r="A75" s="7">
        <v>13102001</v>
      </c>
      <c r="B75" s="7" t="s">
        <v>37</v>
      </c>
      <c r="C75" s="7" t="s">
        <v>13</v>
      </c>
      <c r="D75" s="7">
        <v>115917</v>
      </c>
      <c r="E75" s="7" t="e">
        <f>VLOOKUP(D75,'INFO IPS'!D:D,1,FALSE)</f>
        <v>#N/A</v>
      </c>
      <c r="F75" s="7">
        <v>20241128</v>
      </c>
      <c r="G75" s="7">
        <v>20241228</v>
      </c>
      <c r="H75" s="8">
        <v>1468966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8">
        <v>1468966</v>
      </c>
    </row>
    <row r="76" spans="1:20">
      <c r="A76" s="7">
        <v>13102001</v>
      </c>
      <c r="B76" s="7" t="s">
        <v>37</v>
      </c>
      <c r="C76" s="7" t="s">
        <v>13</v>
      </c>
      <c r="D76" s="7">
        <v>115918</v>
      </c>
      <c r="E76" s="7" t="e">
        <f>VLOOKUP(D76,'INFO IPS'!D:D,1,FALSE)</f>
        <v>#N/A</v>
      </c>
      <c r="F76" s="7">
        <v>20241128</v>
      </c>
      <c r="G76" s="7">
        <v>20241228</v>
      </c>
      <c r="H76" s="8">
        <v>415185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8">
        <v>415185</v>
      </c>
    </row>
    <row r="77" spans="1:20">
      <c r="A77" s="7">
        <v>13102001</v>
      </c>
      <c r="B77" s="7" t="s">
        <v>37</v>
      </c>
      <c r="C77" s="7" t="s">
        <v>13</v>
      </c>
      <c r="D77" s="7">
        <v>115919</v>
      </c>
      <c r="E77" s="7" t="e">
        <f>VLOOKUP(D77,'INFO IPS'!D:D,1,FALSE)</f>
        <v>#N/A</v>
      </c>
      <c r="F77" s="7">
        <v>20241128</v>
      </c>
      <c r="G77" s="7">
        <v>20241228</v>
      </c>
      <c r="H77" s="8">
        <v>296780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8">
        <v>296780</v>
      </c>
    </row>
    <row r="78" spans="1:20">
      <c r="A78" s="7">
        <v>13102001</v>
      </c>
      <c r="B78" s="7" t="s">
        <v>37</v>
      </c>
      <c r="C78" s="7" t="s">
        <v>13</v>
      </c>
      <c r="D78" s="7">
        <v>115920</v>
      </c>
      <c r="E78" s="7" t="e">
        <f>VLOOKUP(D78,'INFO IPS'!D:D,1,FALSE)</f>
        <v>#N/A</v>
      </c>
      <c r="F78" s="7">
        <v>20241128</v>
      </c>
      <c r="G78" s="7">
        <v>20241228</v>
      </c>
      <c r="H78" s="8">
        <v>40080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8">
        <v>40080</v>
      </c>
    </row>
    <row r="79" spans="1:20">
      <c r="A79" s="7">
        <v>13102001</v>
      </c>
      <c r="B79" s="7" t="s">
        <v>37</v>
      </c>
      <c r="C79" s="7" t="s">
        <v>13</v>
      </c>
      <c r="D79" s="7">
        <v>115921</v>
      </c>
      <c r="E79" s="7" t="e">
        <f>VLOOKUP(D79,'INFO IPS'!D:D,1,FALSE)</f>
        <v>#N/A</v>
      </c>
      <c r="F79" s="7">
        <v>20241128</v>
      </c>
      <c r="G79" s="7">
        <v>20241228</v>
      </c>
      <c r="H79" s="8">
        <v>1440681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8">
        <v>1440681</v>
      </c>
    </row>
    <row r="80" spans="1:20">
      <c r="A80" s="7">
        <v>13102001</v>
      </c>
      <c r="B80" s="7" t="s">
        <v>37</v>
      </c>
      <c r="C80" s="7" t="s">
        <v>13</v>
      </c>
      <c r="D80" s="7">
        <v>115922</v>
      </c>
      <c r="E80" s="7" t="e">
        <f>VLOOKUP(D80,'INFO IPS'!D:D,1,FALSE)</f>
        <v>#N/A</v>
      </c>
      <c r="F80" s="7">
        <v>20241128</v>
      </c>
      <c r="G80" s="7">
        <v>20241228</v>
      </c>
      <c r="H80" s="8">
        <v>161000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8">
        <v>161000</v>
      </c>
    </row>
    <row r="81" spans="1:20">
      <c r="A81" s="7">
        <v>13102001</v>
      </c>
      <c r="B81" s="7" t="s">
        <v>37</v>
      </c>
      <c r="C81" s="7" t="s">
        <v>13</v>
      </c>
      <c r="D81" s="7">
        <v>115923</v>
      </c>
      <c r="E81" s="7" t="e">
        <f>VLOOKUP(D81,'INFO IPS'!D:D,1,FALSE)</f>
        <v>#N/A</v>
      </c>
      <c r="F81" s="7">
        <v>20241128</v>
      </c>
      <c r="G81" s="7">
        <v>20241228</v>
      </c>
      <c r="H81" s="8">
        <v>65837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8">
        <v>65837</v>
      </c>
    </row>
    <row r="82" spans="1:20">
      <c r="A82" s="7">
        <v>13102001</v>
      </c>
      <c r="B82" s="7" t="s">
        <v>37</v>
      </c>
      <c r="C82" s="7" t="s">
        <v>13</v>
      </c>
      <c r="D82" s="7">
        <v>115925</v>
      </c>
      <c r="E82" s="7" t="e">
        <f>VLOOKUP(D82,'INFO IPS'!D:D,1,FALSE)</f>
        <v>#N/A</v>
      </c>
      <c r="F82" s="7">
        <v>20241128</v>
      </c>
      <c r="G82" s="7">
        <v>20241228</v>
      </c>
      <c r="H82" s="8">
        <v>346674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8">
        <v>346674</v>
      </c>
    </row>
    <row r="83" spans="1:20">
      <c r="A83" s="7">
        <v>13102001</v>
      </c>
      <c r="B83" s="7" t="s">
        <v>37</v>
      </c>
      <c r="C83" s="7" t="s">
        <v>13</v>
      </c>
      <c r="D83" s="7">
        <v>115929</v>
      </c>
      <c r="E83" s="7" t="e">
        <f>VLOOKUP(D83,'INFO IPS'!D:D,1,FALSE)</f>
        <v>#N/A</v>
      </c>
      <c r="F83" s="7">
        <v>20241128</v>
      </c>
      <c r="G83" s="7">
        <v>20241228</v>
      </c>
      <c r="H83" s="8">
        <v>1914000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8">
        <v>1914000</v>
      </c>
    </row>
    <row r="84" spans="1:20">
      <c r="A84" s="7">
        <v>13102001</v>
      </c>
      <c r="B84" s="7" t="s">
        <v>37</v>
      </c>
      <c r="C84" s="7" t="s">
        <v>13</v>
      </c>
      <c r="D84" s="7">
        <v>115930</v>
      </c>
      <c r="E84" s="7" t="e">
        <f>VLOOKUP(D84,'INFO IPS'!D:D,1,FALSE)</f>
        <v>#N/A</v>
      </c>
      <c r="F84" s="7">
        <v>20241128</v>
      </c>
      <c r="G84" s="7">
        <v>20241228</v>
      </c>
      <c r="H84" s="8">
        <v>94440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8">
        <v>94440</v>
      </c>
    </row>
    <row r="85" spans="1:20">
      <c r="A85" s="7">
        <v>13102001</v>
      </c>
      <c r="B85" s="7" t="s">
        <v>37</v>
      </c>
      <c r="C85" s="7" t="s">
        <v>13</v>
      </c>
      <c r="D85" s="7">
        <v>115931</v>
      </c>
      <c r="E85" s="7" t="e">
        <f>VLOOKUP(D85,'INFO IPS'!D:D,1,FALSE)</f>
        <v>#N/A</v>
      </c>
      <c r="F85" s="7">
        <v>20241128</v>
      </c>
      <c r="G85" s="7">
        <v>20241228</v>
      </c>
      <c r="H85" s="8">
        <v>842400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8">
        <v>842400</v>
      </c>
    </row>
    <row r="86" spans="1:20">
      <c r="A86" s="7">
        <v>13102001</v>
      </c>
      <c r="B86" s="7" t="s">
        <v>37</v>
      </c>
      <c r="C86" s="7" t="s">
        <v>13</v>
      </c>
      <c r="D86" s="7">
        <v>115932</v>
      </c>
      <c r="E86" s="7" t="e">
        <f>VLOOKUP(D86,'INFO IPS'!D:D,1,FALSE)</f>
        <v>#N/A</v>
      </c>
      <c r="F86" s="7">
        <v>20241128</v>
      </c>
      <c r="G86" s="7">
        <v>20241228</v>
      </c>
      <c r="H86" s="8">
        <v>1651152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8">
        <v>1651152</v>
      </c>
    </row>
    <row r="87" spans="1:20">
      <c r="A87" s="7">
        <v>13102001</v>
      </c>
      <c r="B87" s="7" t="s">
        <v>37</v>
      </c>
      <c r="C87" s="7" t="s">
        <v>13</v>
      </c>
      <c r="D87" s="7">
        <v>115934</v>
      </c>
      <c r="E87" s="7" t="e">
        <f>VLOOKUP(D87,'INFO IPS'!D:D,1,FALSE)</f>
        <v>#N/A</v>
      </c>
      <c r="F87" s="7">
        <v>20241128</v>
      </c>
      <c r="G87" s="7">
        <v>20241228</v>
      </c>
      <c r="H87" s="8">
        <v>906082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8">
        <v>906082</v>
      </c>
    </row>
    <row r="88" spans="1:20">
      <c r="A88" s="7">
        <v>13102001</v>
      </c>
      <c r="B88" s="7" t="s">
        <v>37</v>
      </c>
      <c r="C88" s="7" t="s">
        <v>13</v>
      </c>
      <c r="D88" s="7">
        <v>115936</v>
      </c>
      <c r="E88" s="7" t="e">
        <f>VLOOKUP(D88,'INFO IPS'!D:D,1,FALSE)</f>
        <v>#N/A</v>
      </c>
      <c r="F88" s="7">
        <v>20241128</v>
      </c>
      <c r="G88" s="7">
        <v>20241228</v>
      </c>
      <c r="H88" s="8">
        <v>259326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8">
        <v>259326</v>
      </c>
    </row>
    <row r="89" spans="1:20">
      <c r="A89" s="7">
        <v>13102001</v>
      </c>
      <c r="B89" s="7" t="s">
        <v>37</v>
      </c>
      <c r="C89" s="7" t="s">
        <v>13</v>
      </c>
      <c r="D89" s="7">
        <v>116017</v>
      </c>
      <c r="E89" s="7">
        <f>VLOOKUP(D89,'INFO IPS'!D:D,1,FALSE)</f>
        <v>116017</v>
      </c>
      <c r="F89" s="7">
        <v>20241130</v>
      </c>
      <c r="G89" s="7">
        <v>20241230</v>
      </c>
      <c r="H89" s="8">
        <v>3722048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8">
        <v>3722048</v>
      </c>
    </row>
    <row r="90" spans="1:20">
      <c r="A90" s="7">
        <v>13102001</v>
      </c>
      <c r="B90" s="7" t="s">
        <v>37</v>
      </c>
      <c r="C90" s="7" t="s">
        <v>13</v>
      </c>
      <c r="D90" s="7">
        <v>116018</v>
      </c>
      <c r="E90" s="7">
        <f>VLOOKUP(D90,'INFO IPS'!D:D,1,FALSE)</f>
        <v>116018</v>
      </c>
      <c r="F90" s="7">
        <v>20241130</v>
      </c>
      <c r="G90" s="7">
        <v>20241230</v>
      </c>
      <c r="H90" s="8">
        <v>1522656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8">
        <v>1522656</v>
      </c>
    </row>
    <row r="91" spans="1:20">
      <c r="A91" s="7">
        <v>13102001</v>
      </c>
      <c r="B91" s="7" t="s">
        <v>37</v>
      </c>
      <c r="C91" s="7" t="s">
        <v>13</v>
      </c>
      <c r="D91" s="7">
        <v>116033</v>
      </c>
      <c r="E91" s="7" t="e">
        <f>VLOOKUP(D91,'INFO IPS'!D:D,1,FALSE)</f>
        <v>#N/A</v>
      </c>
      <c r="F91" s="7">
        <v>20241130</v>
      </c>
      <c r="G91" s="7">
        <v>20241230</v>
      </c>
      <c r="H91" s="8">
        <v>423140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8">
        <v>423140</v>
      </c>
    </row>
    <row r="92" spans="1:20">
      <c r="A92" s="7">
        <v>13102001</v>
      </c>
      <c r="B92" s="7" t="s">
        <v>37</v>
      </c>
      <c r="C92" s="7" t="s">
        <v>13</v>
      </c>
      <c r="D92" s="7">
        <v>116044</v>
      </c>
      <c r="E92" s="7" t="e">
        <f>VLOOKUP(D92,'INFO IPS'!D:D,1,FALSE)</f>
        <v>#N/A</v>
      </c>
      <c r="F92" s="7">
        <v>20241130</v>
      </c>
      <c r="G92" s="7">
        <v>20241230</v>
      </c>
      <c r="H92" s="8">
        <v>44580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8">
        <v>44580</v>
      </c>
    </row>
  </sheetData>
  <autoFilter ref="A1:T92">
    <filterColumn colId="4">
      <filters>
        <filter val="#N/D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3"/>
  <sheetViews>
    <sheetView workbookViewId="0">
      <selection activeCell="F1" sqref="F1"/>
    </sheetView>
  </sheetViews>
  <sheetFormatPr baseColWidth="10" defaultRowHeight="14"/>
  <cols>
    <col min="5" max="5" width="11.4140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5">
      <c r="A2" s="2">
        <v>8903084930</v>
      </c>
      <c r="B2" s="3" t="s">
        <v>12</v>
      </c>
      <c r="C2" s="2" t="s">
        <v>13</v>
      </c>
      <c r="D2" s="2">
        <v>112662</v>
      </c>
      <c r="E2" s="4">
        <v>45316</v>
      </c>
      <c r="F2" s="4">
        <v>45267</v>
      </c>
      <c r="G2" s="5">
        <v>4856212</v>
      </c>
      <c r="H2" s="5">
        <v>783260</v>
      </c>
      <c r="I2" s="6" t="s">
        <v>14</v>
      </c>
      <c r="J2" s="6" t="s">
        <v>15</v>
      </c>
      <c r="K2" s="6" t="s">
        <v>16</v>
      </c>
      <c r="L2" s="9"/>
      <c r="N2" s="12"/>
      <c r="O2" s="12"/>
    </row>
    <row r="3" spans="1:15">
      <c r="A3" s="2">
        <v>8903084930</v>
      </c>
      <c r="B3" s="3" t="s">
        <v>12</v>
      </c>
      <c r="C3" s="2" t="s">
        <v>13</v>
      </c>
      <c r="D3" s="2">
        <v>113544</v>
      </c>
      <c r="E3" s="4">
        <v>45351</v>
      </c>
      <c r="F3" s="4">
        <v>45364</v>
      </c>
      <c r="G3" s="5">
        <v>384430</v>
      </c>
      <c r="H3" s="5">
        <v>384430</v>
      </c>
      <c r="I3" s="6" t="s">
        <v>14</v>
      </c>
      <c r="J3" s="6" t="s">
        <v>15</v>
      </c>
      <c r="K3" s="6" t="s">
        <v>16</v>
      </c>
      <c r="L3" s="9"/>
      <c r="N3" s="12"/>
      <c r="O3" s="12"/>
    </row>
    <row r="4" spans="1:15">
      <c r="A4" s="2">
        <v>8903084930</v>
      </c>
      <c r="B4" s="3" t="s">
        <v>12</v>
      </c>
      <c r="C4" s="2" t="s">
        <v>17</v>
      </c>
      <c r="D4" s="2">
        <v>108939</v>
      </c>
      <c r="E4" s="4">
        <v>45437</v>
      </c>
      <c r="F4" s="4">
        <v>45447</v>
      </c>
      <c r="G4" s="5">
        <v>191729</v>
      </c>
      <c r="H4" s="5">
        <v>191729</v>
      </c>
      <c r="I4" s="6" t="s">
        <v>14</v>
      </c>
      <c r="J4" s="6" t="s">
        <v>15</v>
      </c>
      <c r="K4" s="6" t="s">
        <v>16</v>
      </c>
      <c r="L4" s="10"/>
      <c r="N4" s="12"/>
      <c r="O4" s="12"/>
    </row>
    <row r="5" spans="1:15">
      <c r="A5" s="2">
        <v>8903084930</v>
      </c>
      <c r="B5" s="3" t="s">
        <v>12</v>
      </c>
      <c r="C5" s="2" t="s">
        <v>13</v>
      </c>
      <c r="D5" s="2">
        <v>114344</v>
      </c>
      <c r="E5" s="4">
        <v>45440</v>
      </c>
      <c r="F5" s="4">
        <v>45454</v>
      </c>
      <c r="G5" s="5">
        <v>384430</v>
      </c>
      <c r="H5" s="5">
        <v>384430</v>
      </c>
      <c r="I5" s="6" t="s">
        <v>14</v>
      </c>
      <c r="J5" s="6" t="s">
        <v>15</v>
      </c>
      <c r="K5" s="6" t="s">
        <v>16</v>
      </c>
      <c r="L5" s="10"/>
      <c r="N5" s="12"/>
      <c r="O5" s="12"/>
    </row>
    <row r="6" spans="1:15">
      <c r="A6" s="2">
        <v>8903084930</v>
      </c>
      <c r="B6" s="3" t="s">
        <v>12</v>
      </c>
      <c r="C6" s="2" t="s">
        <v>13</v>
      </c>
      <c r="D6" s="2">
        <v>114360</v>
      </c>
      <c r="E6" s="4">
        <v>45441</v>
      </c>
      <c r="F6" s="4">
        <v>45454</v>
      </c>
      <c r="G6" s="5">
        <v>1794400</v>
      </c>
      <c r="H6" s="5">
        <v>1794400</v>
      </c>
      <c r="I6" s="6" t="s">
        <v>14</v>
      </c>
      <c r="J6" s="6" t="s">
        <v>15</v>
      </c>
      <c r="K6" s="6" t="s">
        <v>16</v>
      </c>
      <c r="L6" s="10"/>
      <c r="N6" s="12"/>
      <c r="O6" s="12"/>
    </row>
    <row r="7" spans="1:15">
      <c r="A7" s="2">
        <v>8903084930</v>
      </c>
      <c r="B7" s="3" t="s">
        <v>12</v>
      </c>
      <c r="C7" s="2" t="s">
        <v>13</v>
      </c>
      <c r="D7" s="2">
        <v>114560</v>
      </c>
      <c r="E7" s="4">
        <v>45469</v>
      </c>
      <c r="F7" s="4">
        <v>45482</v>
      </c>
      <c r="G7" s="5">
        <v>376741</v>
      </c>
      <c r="H7" s="5">
        <v>376741</v>
      </c>
      <c r="I7" s="6" t="s">
        <v>14</v>
      </c>
      <c r="J7" s="6" t="s">
        <v>15</v>
      </c>
      <c r="K7" s="6" t="s">
        <v>16</v>
      </c>
      <c r="L7" s="10"/>
      <c r="N7" s="12"/>
      <c r="O7" s="12"/>
    </row>
    <row r="8" spans="1:15">
      <c r="A8" s="2">
        <v>8903084930</v>
      </c>
      <c r="B8" s="3" t="s">
        <v>12</v>
      </c>
      <c r="C8" s="2" t="s">
        <v>13</v>
      </c>
      <c r="D8" s="2">
        <v>114619</v>
      </c>
      <c r="E8" s="4">
        <v>45470</v>
      </c>
      <c r="F8" s="4">
        <v>45482</v>
      </c>
      <c r="G8" s="5">
        <v>1969884</v>
      </c>
      <c r="H8" s="5">
        <v>120400</v>
      </c>
      <c r="I8" s="6" t="s">
        <v>14</v>
      </c>
      <c r="J8" s="6" t="s">
        <v>15</v>
      </c>
      <c r="K8" s="6" t="s">
        <v>16</v>
      </c>
      <c r="L8" s="10"/>
      <c r="N8" s="12"/>
      <c r="O8" s="12"/>
    </row>
    <row r="9" spans="1:15">
      <c r="A9" s="2">
        <v>8903084930</v>
      </c>
      <c r="B9" s="3" t="s">
        <v>12</v>
      </c>
      <c r="C9" s="2" t="s">
        <v>17</v>
      </c>
      <c r="D9" s="2">
        <v>109105</v>
      </c>
      <c r="E9" s="4">
        <v>45502</v>
      </c>
      <c r="F9" s="4">
        <v>45510</v>
      </c>
      <c r="G9" s="5">
        <v>218610</v>
      </c>
      <c r="H9" s="5">
        <v>165900</v>
      </c>
      <c r="I9" s="6" t="s">
        <v>14</v>
      </c>
      <c r="J9" s="6" t="s">
        <v>15</v>
      </c>
      <c r="K9" s="6" t="s">
        <v>16</v>
      </c>
      <c r="L9" s="10"/>
      <c r="N9" s="12"/>
      <c r="O9" s="12"/>
    </row>
    <row r="10" spans="1:15">
      <c r="A10" s="2">
        <v>8903084930</v>
      </c>
      <c r="B10" s="3" t="s">
        <v>12</v>
      </c>
      <c r="C10" s="2" t="s">
        <v>13</v>
      </c>
      <c r="D10" s="2">
        <v>114898</v>
      </c>
      <c r="E10" s="4">
        <v>45502</v>
      </c>
      <c r="F10" s="4">
        <v>45513</v>
      </c>
      <c r="G10" s="5">
        <v>445548</v>
      </c>
      <c r="H10" s="5">
        <v>445548</v>
      </c>
      <c r="I10" s="6" t="s">
        <v>14</v>
      </c>
      <c r="J10" s="6" t="s">
        <v>15</v>
      </c>
      <c r="K10" s="6" t="s">
        <v>16</v>
      </c>
      <c r="L10" s="10"/>
      <c r="N10" s="12"/>
      <c r="O10" s="12"/>
    </row>
    <row r="11" spans="1:15">
      <c r="A11" s="2">
        <v>8903084930</v>
      </c>
      <c r="B11" s="3" t="s">
        <v>12</v>
      </c>
      <c r="C11" s="2" t="s">
        <v>13</v>
      </c>
      <c r="D11" s="2">
        <v>114904</v>
      </c>
      <c r="E11" s="4">
        <v>45502</v>
      </c>
      <c r="F11" s="4">
        <v>45516</v>
      </c>
      <c r="G11" s="5">
        <v>3670858</v>
      </c>
      <c r="H11" s="5">
        <v>3670858</v>
      </c>
      <c r="I11" s="6" t="s">
        <v>14</v>
      </c>
      <c r="J11" s="6" t="s">
        <v>15</v>
      </c>
      <c r="K11" s="6" t="s">
        <v>16</v>
      </c>
      <c r="L11" s="10"/>
      <c r="N11" s="12"/>
      <c r="O11" s="12"/>
    </row>
    <row r="12" spans="1:15">
      <c r="A12" s="2">
        <v>8903084930</v>
      </c>
      <c r="B12" s="3" t="s">
        <v>12</v>
      </c>
      <c r="C12" s="2" t="s">
        <v>13</v>
      </c>
      <c r="D12" s="2">
        <v>114906</v>
      </c>
      <c r="E12" s="4">
        <v>45502</v>
      </c>
      <c r="F12" s="4">
        <v>45516</v>
      </c>
      <c r="G12" s="5">
        <v>1804313</v>
      </c>
      <c r="H12" s="5">
        <v>1804313</v>
      </c>
      <c r="I12" s="6" t="s">
        <v>14</v>
      </c>
      <c r="J12" s="6" t="s">
        <v>15</v>
      </c>
      <c r="K12" s="6" t="s">
        <v>16</v>
      </c>
      <c r="L12" s="10"/>
      <c r="N12" s="12"/>
      <c r="O12" s="12"/>
    </row>
    <row r="13" spans="1:15">
      <c r="A13" s="2">
        <v>8903084930</v>
      </c>
      <c r="B13" s="3" t="s">
        <v>12</v>
      </c>
      <c r="C13" s="2" t="s">
        <v>13</v>
      </c>
      <c r="D13" s="2">
        <v>114907</v>
      </c>
      <c r="E13" s="4">
        <v>45502</v>
      </c>
      <c r="F13" s="4">
        <v>45516</v>
      </c>
      <c r="G13" s="5">
        <v>3097475</v>
      </c>
      <c r="H13" s="5">
        <v>1971071</v>
      </c>
      <c r="I13" s="6" t="s">
        <v>14</v>
      </c>
      <c r="J13" s="6" t="s">
        <v>15</v>
      </c>
      <c r="K13" s="6" t="s">
        <v>16</v>
      </c>
      <c r="L13" s="10"/>
      <c r="N13" s="12"/>
      <c r="O13" s="12"/>
    </row>
    <row r="14" spans="1:15">
      <c r="A14" s="2">
        <v>8903084930</v>
      </c>
      <c r="B14" s="3" t="s">
        <v>12</v>
      </c>
      <c r="C14" s="2" t="s">
        <v>13</v>
      </c>
      <c r="D14" s="2">
        <v>114908</v>
      </c>
      <c r="E14" s="4">
        <v>45502</v>
      </c>
      <c r="F14" s="4">
        <v>45516</v>
      </c>
      <c r="G14" s="5">
        <v>1292093</v>
      </c>
      <c r="H14" s="5">
        <v>1055620</v>
      </c>
      <c r="I14" s="6" t="s">
        <v>14</v>
      </c>
      <c r="J14" s="6" t="s">
        <v>15</v>
      </c>
      <c r="K14" s="6" t="s">
        <v>16</v>
      </c>
      <c r="L14" s="10"/>
      <c r="N14" s="12"/>
      <c r="O14" s="12"/>
    </row>
    <row r="15" spans="1:15">
      <c r="A15" s="2">
        <v>8903084930</v>
      </c>
      <c r="B15" s="3" t="s">
        <v>12</v>
      </c>
      <c r="C15" s="2" t="s">
        <v>13</v>
      </c>
      <c r="D15" s="2">
        <v>114909</v>
      </c>
      <c r="E15" s="4">
        <v>45502</v>
      </c>
      <c r="F15" s="4">
        <v>45516</v>
      </c>
      <c r="G15" s="5">
        <v>1104184</v>
      </c>
      <c r="H15" s="5">
        <v>899595</v>
      </c>
      <c r="I15" s="6" t="s">
        <v>14</v>
      </c>
      <c r="J15" s="6" t="s">
        <v>15</v>
      </c>
      <c r="K15" s="6" t="s">
        <v>16</v>
      </c>
      <c r="L15" s="10"/>
      <c r="N15" s="12"/>
      <c r="O15" s="12"/>
    </row>
    <row r="16" spans="1:15">
      <c r="A16" s="2">
        <v>8903084930</v>
      </c>
      <c r="B16" s="3" t="s">
        <v>12</v>
      </c>
      <c r="C16" s="2" t="s">
        <v>13</v>
      </c>
      <c r="D16" s="2">
        <v>114910</v>
      </c>
      <c r="E16" s="4">
        <v>45502</v>
      </c>
      <c r="F16" s="4">
        <v>45516</v>
      </c>
      <c r="G16" s="5">
        <v>532878</v>
      </c>
      <c r="H16" s="5">
        <v>450363</v>
      </c>
      <c r="I16" s="6" t="s">
        <v>14</v>
      </c>
      <c r="J16" s="6" t="s">
        <v>15</v>
      </c>
      <c r="K16" s="6" t="s">
        <v>16</v>
      </c>
      <c r="L16" s="10"/>
      <c r="N16" s="12"/>
      <c r="O16" s="12"/>
    </row>
    <row r="17" spans="1:15">
      <c r="A17" s="2">
        <v>8903084930</v>
      </c>
      <c r="B17" s="3" t="s">
        <v>12</v>
      </c>
      <c r="C17" s="2" t="s">
        <v>13</v>
      </c>
      <c r="D17" s="2">
        <v>114911</v>
      </c>
      <c r="E17" s="4">
        <v>45502</v>
      </c>
      <c r="F17" s="4">
        <v>45516</v>
      </c>
      <c r="G17" s="5">
        <v>183095</v>
      </c>
      <c r="H17" s="5">
        <v>151211</v>
      </c>
      <c r="I17" s="6" t="s">
        <v>14</v>
      </c>
      <c r="J17" s="6" t="s">
        <v>15</v>
      </c>
      <c r="K17" s="6" t="s">
        <v>16</v>
      </c>
      <c r="L17" s="10"/>
      <c r="N17" s="12"/>
      <c r="O17" s="12"/>
    </row>
    <row r="18" spans="1:15">
      <c r="A18" s="2">
        <v>8903084930</v>
      </c>
      <c r="B18" s="3" t="s">
        <v>12</v>
      </c>
      <c r="C18" s="2" t="s">
        <v>13</v>
      </c>
      <c r="D18" s="2">
        <v>114969</v>
      </c>
      <c r="E18" s="4">
        <v>45503</v>
      </c>
      <c r="F18" s="4">
        <v>45516</v>
      </c>
      <c r="G18" s="5">
        <v>235346</v>
      </c>
      <c r="H18" s="5">
        <v>198994</v>
      </c>
      <c r="I18" s="6" t="s">
        <v>14</v>
      </c>
      <c r="J18" s="6" t="s">
        <v>15</v>
      </c>
      <c r="K18" s="6" t="s">
        <v>16</v>
      </c>
      <c r="L18" s="10"/>
      <c r="N18" s="12"/>
      <c r="O18" s="12"/>
    </row>
    <row r="19" spans="1:15">
      <c r="A19" s="2">
        <v>8903084930</v>
      </c>
      <c r="B19" s="3" t="s">
        <v>12</v>
      </c>
      <c r="C19" s="2" t="s">
        <v>13</v>
      </c>
      <c r="D19" s="2">
        <v>114984</v>
      </c>
      <c r="E19" s="4">
        <v>45504</v>
      </c>
      <c r="F19" s="4">
        <v>45512</v>
      </c>
      <c r="G19" s="5">
        <v>4817049</v>
      </c>
      <c r="H19" s="5">
        <v>4817049</v>
      </c>
      <c r="I19" s="6" t="s">
        <v>14</v>
      </c>
      <c r="J19" s="6" t="s">
        <v>15</v>
      </c>
      <c r="K19" s="6" t="s">
        <v>16</v>
      </c>
      <c r="L19" s="10"/>
      <c r="N19" s="12"/>
      <c r="O19" s="12"/>
    </row>
    <row r="20" spans="1:15">
      <c r="A20" s="2">
        <v>8903084930</v>
      </c>
      <c r="B20" s="3" t="s">
        <v>12</v>
      </c>
      <c r="C20" s="2" t="s">
        <v>13</v>
      </c>
      <c r="D20" s="2">
        <v>114992</v>
      </c>
      <c r="E20" s="4">
        <v>45504</v>
      </c>
      <c r="F20" s="4">
        <v>45510</v>
      </c>
      <c r="G20" s="5">
        <v>861586</v>
      </c>
      <c r="H20" s="5">
        <v>861586</v>
      </c>
      <c r="I20" s="6" t="s">
        <v>14</v>
      </c>
      <c r="J20" s="6" t="s">
        <v>15</v>
      </c>
      <c r="K20" s="6" t="s">
        <v>16</v>
      </c>
      <c r="L20" s="10"/>
      <c r="N20" s="12"/>
      <c r="O20" s="12"/>
    </row>
    <row r="21" spans="1:15">
      <c r="A21" s="2">
        <v>8903084930</v>
      </c>
      <c r="B21" s="3" t="s">
        <v>12</v>
      </c>
      <c r="C21" s="2" t="s">
        <v>17</v>
      </c>
      <c r="D21" s="2">
        <v>109159</v>
      </c>
      <c r="E21" s="4">
        <v>45530</v>
      </c>
      <c r="F21" s="4">
        <v>45537</v>
      </c>
      <c r="G21" s="5">
        <v>416000</v>
      </c>
      <c r="H21" s="5">
        <v>416000</v>
      </c>
      <c r="I21" s="6" t="s">
        <v>14</v>
      </c>
      <c r="J21" s="6" t="s">
        <v>15</v>
      </c>
      <c r="K21" s="6" t="s">
        <v>16</v>
      </c>
      <c r="L21" s="10"/>
      <c r="N21" s="12"/>
      <c r="O21" s="12"/>
    </row>
    <row r="22" spans="1:15">
      <c r="A22" s="2">
        <v>8903084930</v>
      </c>
      <c r="B22" s="3" t="s">
        <v>12</v>
      </c>
      <c r="C22" s="2" t="s">
        <v>17</v>
      </c>
      <c r="D22" s="2">
        <v>109160</v>
      </c>
      <c r="E22" s="4">
        <v>45530</v>
      </c>
      <c r="F22" s="4">
        <v>45537</v>
      </c>
      <c r="G22" s="5">
        <v>679158</v>
      </c>
      <c r="H22" s="5">
        <v>679158</v>
      </c>
      <c r="I22" s="6" t="s">
        <v>14</v>
      </c>
      <c r="J22" s="6" t="s">
        <v>15</v>
      </c>
      <c r="K22" s="6" t="s">
        <v>16</v>
      </c>
      <c r="L22" s="10"/>
      <c r="N22" s="12"/>
      <c r="O22" s="12"/>
    </row>
    <row r="23" spans="1:15">
      <c r="A23" s="2">
        <v>8903084930</v>
      </c>
      <c r="B23" s="3" t="s">
        <v>12</v>
      </c>
      <c r="C23" s="2" t="s">
        <v>13</v>
      </c>
      <c r="D23" s="2">
        <v>115088</v>
      </c>
      <c r="E23" s="4">
        <v>45531</v>
      </c>
      <c r="F23" s="4">
        <v>45540</v>
      </c>
      <c r="G23" s="5">
        <v>1409868</v>
      </c>
      <c r="H23" s="5">
        <v>1409868</v>
      </c>
      <c r="I23" s="6" t="s">
        <v>14</v>
      </c>
      <c r="J23" s="6" t="s">
        <v>15</v>
      </c>
      <c r="K23" s="6" t="s">
        <v>16</v>
      </c>
      <c r="L23" s="10"/>
      <c r="N23" s="12"/>
      <c r="O23" s="12"/>
    </row>
    <row r="24" spans="1:15">
      <c r="A24" s="2">
        <v>8903084930</v>
      </c>
      <c r="B24" s="3" t="s">
        <v>12</v>
      </c>
      <c r="C24" s="2" t="s">
        <v>13</v>
      </c>
      <c r="D24" s="2">
        <v>115135</v>
      </c>
      <c r="E24" s="4">
        <v>45532</v>
      </c>
      <c r="F24" s="4">
        <v>45544</v>
      </c>
      <c r="G24" s="5">
        <v>701185</v>
      </c>
      <c r="H24" s="5">
        <v>701185</v>
      </c>
      <c r="I24" s="6" t="s">
        <v>14</v>
      </c>
      <c r="J24" s="6" t="s">
        <v>15</v>
      </c>
      <c r="K24" s="6" t="s">
        <v>16</v>
      </c>
      <c r="L24" s="10"/>
      <c r="N24" s="12"/>
      <c r="O24" s="12"/>
    </row>
    <row r="25" spans="1:15">
      <c r="A25" s="2">
        <v>8903084930</v>
      </c>
      <c r="B25" s="3" t="s">
        <v>12</v>
      </c>
      <c r="C25" s="2" t="s">
        <v>13</v>
      </c>
      <c r="D25" s="2">
        <v>115136</v>
      </c>
      <c r="E25" s="4">
        <v>45532</v>
      </c>
      <c r="F25" s="4">
        <v>45544</v>
      </c>
      <c r="G25" s="5">
        <v>1742000</v>
      </c>
      <c r="H25" s="5">
        <v>1742000</v>
      </c>
      <c r="I25" s="6" t="s">
        <v>14</v>
      </c>
      <c r="J25" s="6" t="s">
        <v>15</v>
      </c>
      <c r="K25" s="6" t="s">
        <v>16</v>
      </c>
      <c r="L25" s="10"/>
      <c r="N25" s="12"/>
      <c r="O25" s="12"/>
    </row>
    <row r="26" spans="1:15">
      <c r="A26" s="2">
        <v>8903084930</v>
      </c>
      <c r="B26" s="3" t="s">
        <v>12</v>
      </c>
      <c r="C26" s="2" t="s">
        <v>13</v>
      </c>
      <c r="D26" s="2">
        <v>115137</v>
      </c>
      <c r="E26" s="4">
        <v>45532</v>
      </c>
      <c r="F26" s="4">
        <v>45544</v>
      </c>
      <c r="G26" s="5">
        <v>435116</v>
      </c>
      <c r="H26" s="5">
        <v>435116</v>
      </c>
      <c r="I26" s="6" t="s">
        <v>14</v>
      </c>
      <c r="J26" s="6" t="s">
        <v>15</v>
      </c>
      <c r="K26" s="6" t="s">
        <v>16</v>
      </c>
      <c r="L26" s="10"/>
      <c r="N26" s="12"/>
      <c r="O26" s="12"/>
    </row>
    <row r="27" spans="1:15">
      <c r="A27" s="2">
        <v>8903084930</v>
      </c>
      <c r="B27" s="3" t="s">
        <v>12</v>
      </c>
      <c r="C27" s="2" t="s">
        <v>13</v>
      </c>
      <c r="D27" s="2">
        <v>115138</v>
      </c>
      <c r="E27" s="4">
        <v>45532</v>
      </c>
      <c r="F27" s="4">
        <v>45544</v>
      </c>
      <c r="G27" s="5">
        <v>2210400</v>
      </c>
      <c r="H27" s="5">
        <v>2210400</v>
      </c>
      <c r="I27" s="6" t="s">
        <v>14</v>
      </c>
      <c r="J27" s="6" t="s">
        <v>15</v>
      </c>
      <c r="K27" s="6" t="s">
        <v>16</v>
      </c>
      <c r="L27" s="10"/>
      <c r="N27" s="12"/>
      <c r="O27" s="12"/>
    </row>
    <row r="28" spans="1:15">
      <c r="A28" s="2">
        <v>8903084930</v>
      </c>
      <c r="B28" s="3" t="s">
        <v>12</v>
      </c>
      <c r="C28" s="2" t="s">
        <v>13</v>
      </c>
      <c r="D28" s="2">
        <v>115150</v>
      </c>
      <c r="E28" s="4">
        <v>45533</v>
      </c>
      <c r="F28" s="4">
        <v>45544</v>
      </c>
      <c r="G28" s="5">
        <v>340221</v>
      </c>
      <c r="H28" s="5">
        <v>340221</v>
      </c>
      <c r="I28" s="6" t="s">
        <v>14</v>
      </c>
      <c r="J28" s="6" t="s">
        <v>15</v>
      </c>
      <c r="K28" s="6" t="s">
        <v>16</v>
      </c>
      <c r="L28" s="10"/>
      <c r="N28" s="12"/>
      <c r="O28" s="12"/>
    </row>
    <row r="29" spans="1:15">
      <c r="A29" s="2">
        <v>8903084930</v>
      </c>
      <c r="B29" s="3" t="s">
        <v>12</v>
      </c>
      <c r="C29" s="2" t="s">
        <v>13</v>
      </c>
      <c r="D29" s="2">
        <v>115151</v>
      </c>
      <c r="E29" s="4">
        <v>45533</v>
      </c>
      <c r="F29" s="4">
        <v>45544</v>
      </c>
      <c r="G29" s="5">
        <v>750432</v>
      </c>
      <c r="H29" s="5">
        <v>750432</v>
      </c>
      <c r="I29" s="6" t="s">
        <v>14</v>
      </c>
      <c r="J29" s="6" t="s">
        <v>15</v>
      </c>
      <c r="K29" s="6" t="s">
        <v>16</v>
      </c>
      <c r="L29" s="10"/>
      <c r="N29" s="12"/>
      <c r="O29" s="12"/>
    </row>
    <row r="30" spans="1:15">
      <c r="A30" s="2">
        <v>8903084930</v>
      </c>
      <c r="B30" s="3" t="s">
        <v>12</v>
      </c>
      <c r="C30" s="2" t="s">
        <v>13</v>
      </c>
      <c r="D30" s="2">
        <v>115152</v>
      </c>
      <c r="E30" s="4">
        <v>45533</v>
      </c>
      <c r="F30" s="4">
        <v>45544</v>
      </c>
      <c r="G30" s="5">
        <v>23680</v>
      </c>
      <c r="H30" s="5">
        <v>23680</v>
      </c>
      <c r="I30" s="6" t="s">
        <v>14</v>
      </c>
      <c r="J30" s="6" t="s">
        <v>15</v>
      </c>
      <c r="K30" s="6" t="s">
        <v>16</v>
      </c>
      <c r="L30" s="10"/>
      <c r="N30" s="12"/>
      <c r="O30" s="12"/>
    </row>
    <row r="31" spans="1:15">
      <c r="A31" s="2">
        <v>8903084930</v>
      </c>
      <c r="B31" s="3" t="s">
        <v>12</v>
      </c>
      <c r="C31" s="2" t="s">
        <v>13</v>
      </c>
      <c r="D31" s="2">
        <v>115153</v>
      </c>
      <c r="E31" s="4">
        <v>45533</v>
      </c>
      <c r="F31" s="4">
        <v>45544</v>
      </c>
      <c r="G31" s="5">
        <v>1594800</v>
      </c>
      <c r="H31" s="5">
        <v>1594800</v>
      </c>
      <c r="I31" s="6" t="s">
        <v>14</v>
      </c>
      <c r="J31" s="6" t="s">
        <v>15</v>
      </c>
      <c r="K31" s="6" t="s">
        <v>16</v>
      </c>
      <c r="L31" s="10"/>
      <c r="N31" s="12"/>
      <c r="O31" s="12"/>
    </row>
    <row r="32" spans="1:15">
      <c r="A32" s="2">
        <v>8903084930</v>
      </c>
      <c r="B32" s="3" t="s">
        <v>12</v>
      </c>
      <c r="C32" s="2" t="s">
        <v>13</v>
      </c>
      <c r="D32" s="2">
        <v>115154</v>
      </c>
      <c r="E32" s="4">
        <v>45533</v>
      </c>
      <c r="F32" s="4">
        <v>45544</v>
      </c>
      <c r="G32" s="5">
        <v>1406809</v>
      </c>
      <c r="H32" s="5">
        <v>1406809</v>
      </c>
      <c r="I32" s="6" t="s">
        <v>14</v>
      </c>
      <c r="J32" s="6" t="s">
        <v>15</v>
      </c>
      <c r="K32" s="6" t="s">
        <v>16</v>
      </c>
      <c r="L32" s="10"/>
      <c r="N32" s="12"/>
      <c r="O32" s="12"/>
    </row>
    <row r="33" spans="1:15">
      <c r="A33" s="2">
        <v>8903084930</v>
      </c>
      <c r="B33" s="3" t="s">
        <v>12</v>
      </c>
      <c r="C33" s="2" t="s">
        <v>13</v>
      </c>
      <c r="D33" s="2">
        <v>115155</v>
      </c>
      <c r="E33" s="4">
        <v>45533</v>
      </c>
      <c r="F33" s="4">
        <v>45544</v>
      </c>
      <c r="G33" s="5">
        <v>1130570</v>
      </c>
      <c r="H33" s="5">
        <v>1130570</v>
      </c>
      <c r="I33" s="6" t="s">
        <v>14</v>
      </c>
      <c r="J33" s="6" t="s">
        <v>15</v>
      </c>
      <c r="K33" s="6" t="s">
        <v>16</v>
      </c>
      <c r="L33" s="10"/>
      <c r="N33" s="12"/>
      <c r="O33" s="12"/>
    </row>
    <row r="34" spans="1:15">
      <c r="A34" s="2">
        <v>8903084930</v>
      </c>
      <c r="B34" s="3" t="s">
        <v>12</v>
      </c>
      <c r="C34" s="2" t="s">
        <v>13</v>
      </c>
      <c r="D34" s="2">
        <v>115156</v>
      </c>
      <c r="E34" s="4">
        <v>45533</v>
      </c>
      <c r="F34" s="4">
        <v>45544</v>
      </c>
      <c r="G34" s="5">
        <v>407312</v>
      </c>
      <c r="H34" s="5">
        <v>407312</v>
      </c>
      <c r="I34" s="6" t="s">
        <v>14</v>
      </c>
      <c r="J34" s="6" t="s">
        <v>15</v>
      </c>
      <c r="K34" s="6" t="s">
        <v>16</v>
      </c>
      <c r="L34" s="10"/>
      <c r="N34" s="12"/>
      <c r="O34" s="12"/>
    </row>
    <row r="35" spans="1:15">
      <c r="A35" s="2">
        <v>8903084930</v>
      </c>
      <c r="B35" s="3" t="s">
        <v>12</v>
      </c>
      <c r="C35" s="2" t="s">
        <v>13</v>
      </c>
      <c r="D35" s="2">
        <v>115205</v>
      </c>
      <c r="E35" s="4">
        <v>45534</v>
      </c>
      <c r="F35" s="4">
        <v>45544</v>
      </c>
      <c r="G35" s="5">
        <v>44580</v>
      </c>
      <c r="H35" s="5">
        <v>44580</v>
      </c>
      <c r="I35" s="6" t="s">
        <v>14</v>
      </c>
      <c r="J35" s="6" t="s">
        <v>15</v>
      </c>
      <c r="K35" s="6" t="s">
        <v>16</v>
      </c>
      <c r="L35" s="10"/>
      <c r="N35" s="12"/>
      <c r="O35" s="12"/>
    </row>
    <row r="36" spans="1:15">
      <c r="A36" s="2">
        <v>8903084930</v>
      </c>
      <c r="B36" s="3" t="s">
        <v>12</v>
      </c>
      <c r="C36" s="2" t="s">
        <v>13</v>
      </c>
      <c r="D36" s="2">
        <v>115219</v>
      </c>
      <c r="E36" s="4">
        <v>45534</v>
      </c>
      <c r="F36" s="4">
        <v>45540</v>
      </c>
      <c r="G36" s="5">
        <v>1331542</v>
      </c>
      <c r="H36" s="5">
        <v>1331542</v>
      </c>
      <c r="I36" s="6" t="s">
        <v>14</v>
      </c>
      <c r="J36" s="6" t="s">
        <v>15</v>
      </c>
      <c r="K36" s="6" t="s">
        <v>16</v>
      </c>
      <c r="L36" s="10"/>
      <c r="N36" s="12"/>
      <c r="O36" s="12"/>
    </row>
    <row r="37" spans="1:15">
      <c r="A37" s="2">
        <v>8903084930</v>
      </c>
      <c r="B37" s="3" t="s">
        <v>12</v>
      </c>
      <c r="C37" s="2" t="s">
        <v>13</v>
      </c>
      <c r="D37" s="2">
        <v>115220</v>
      </c>
      <c r="E37" s="4">
        <v>45534</v>
      </c>
      <c r="F37" s="4">
        <v>45544</v>
      </c>
      <c r="G37" s="5">
        <v>105138</v>
      </c>
      <c r="H37" s="5">
        <v>105138</v>
      </c>
      <c r="I37" s="6" t="s">
        <v>14</v>
      </c>
      <c r="J37" s="6" t="s">
        <v>15</v>
      </c>
      <c r="K37" s="6" t="s">
        <v>16</v>
      </c>
      <c r="L37" s="10"/>
      <c r="N37" s="12"/>
      <c r="O37" s="12"/>
    </row>
    <row r="38" spans="1:15">
      <c r="A38" s="2">
        <v>8903084930</v>
      </c>
      <c r="B38" s="3" t="s">
        <v>12</v>
      </c>
      <c r="C38" s="2" t="s">
        <v>13</v>
      </c>
      <c r="D38" s="2">
        <v>115231</v>
      </c>
      <c r="E38" s="4">
        <v>45535</v>
      </c>
      <c r="F38" s="4">
        <v>45540</v>
      </c>
      <c r="G38" s="5">
        <v>3250529</v>
      </c>
      <c r="H38" s="5">
        <v>3250529</v>
      </c>
      <c r="I38" s="6" t="s">
        <v>14</v>
      </c>
      <c r="J38" s="6" t="s">
        <v>15</v>
      </c>
      <c r="K38" s="6" t="s">
        <v>16</v>
      </c>
      <c r="L38" s="10"/>
      <c r="N38" s="12"/>
      <c r="O38" s="12"/>
    </row>
    <row r="39" spans="1:15">
      <c r="A39" s="2">
        <v>8903084930</v>
      </c>
      <c r="B39" s="3" t="s">
        <v>12</v>
      </c>
      <c r="C39" s="2" t="s">
        <v>13</v>
      </c>
      <c r="D39" s="2">
        <v>115245</v>
      </c>
      <c r="E39" s="4">
        <v>45538</v>
      </c>
      <c r="F39" s="4">
        <v>45544</v>
      </c>
      <c r="G39" s="5">
        <v>127930</v>
      </c>
      <c r="H39" s="5">
        <v>127930</v>
      </c>
      <c r="I39" s="6" t="s">
        <v>14</v>
      </c>
      <c r="J39" s="6" t="s">
        <v>15</v>
      </c>
      <c r="K39" s="6" t="s">
        <v>16</v>
      </c>
      <c r="L39" s="10"/>
      <c r="N39" s="12"/>
      <c r="O39" s="12"/>
    </row>
    <row r="40" spans="1:15">
      <c r="A40" s="2">
        <v>8903084930</v>
      </c>
      <c r="B40" s="3" t="s">
        <v>12</v>
      </c>
      <c r="C40" s="2" t="s">
        <v>13</v>
      </c>
      <c r="D40" s="2">
        <v>115254</v>
      </c>
      <c r="E40" s="4">
        <v>45541</v>
      </c>
      <c r="F40" s="4">
        <v>45544</v>
      </c>
      <c r="G40" s="5">
        <v>140723</v>
      </c>
      <c r="H40" s="5">
        <v>140723</v>
      </c>
      <c r="I40" s="6" t="s">
        <v>14</v>
      </c>
      <c r="J40" s="6" t="s">
        <v>15</v>
      </c>
      <c r="K40" s="6" t="s">
        <v>16</v>
      </c>
      <c r="L40" s="10"/>
      <c r="N40" s="12"/>
      <c r="O40" s="12"/>
    </row>
    <row r="41" spans="1:15">
      <c r="A41" s="2">
        <v>8903084930</v>
      </c>
      <c r="B41" s="3" t="s">
        <v>12</v>
      </c>
      <c r="C41" s="2" t="s">
        <v>17</v>
      </c>
      <c r="D41" s="2">
        <v>109227</v>
      </c>
      <c r="E41" s="4">
        <v>45560</v>
      </c>
      <c r="F41" s="4">
        <v>45566</v>
      </c>
      <c r="G41" s="5">
        <v>221056</v>
      </c>
      <c r="H41" s="5">
        <v>221056</v>
      </c>
      <c r="I41" s="6" t="s">
        <v>14</v>
      </c>
      <c r="J41" s="6" t="s">
        <v>15</v>
      </c>
      <c r="K41" s="6" t="s">
        <v>16</v>
      </c>
      <c r="L41" s="10"/>
      <c r="N41" s="12"/>
      <c r="O41" s="12"/>
    </row>
    <row r="42" spans="1:15">
      <c r="A42" s="2">
        <v>8903084930</v>
      </c>
      <c r="B42" s="3" t="s">
        <v>12</v>
      </c>
      <c r="C42" s="2" t="s">
        <v>17</v>
      </c>
      <c r="D42" s="2">
        <v>109228</v>
      </c>
      <c r="E42" s="4">
        <v>45560</v>
      </c>
      <c r="F42" s="4">
        <v>45566</v>
      </c>
      <c r="G42" s="5">
        <v>1009794</v>
      </c>
      <c r="H42" s="5">
        <v>1009794</v>
      </c>
      <c r="I42" s="6" t="s">
        <v>14</v>
      </c>
      <c r="J42" s="6" t="s">
        <v>15</v>
      </c>
      <c r="K42" s="6" t="s">
        <v>16</v>
      </c>
      <c r="L42" s="10"/>
      <c r="N42" s="12"/>
      <c r="O42" s="12"/>
    </row>
    <row r="43" spans="1:15">
      <c r="A43" s="2">
        <v>8903084930</v>
      </c>
      <c r="B43" s="3" t="s">
        <v>12</v>
      </c>
      <c r="C43" s="2" t="s">
        <v>13</v>
      </c>
      <c r="D43" s="2">
        <v>115404</v>
      </c>
      <c r="E43" s="4">
        <v>45561</v>
      </c>
      <c r="F43" s="4">
        <v>45574</v>
      </c>
      <c r="G43" s="5">
        <v>328314</v>
      </c>
      <c r="H43" s="5">
        <v>328314</v>
      </c>
      <c r="I43" s="6" t="s">
        <v>14</v>
      </c>
      <c r="J43" s="6" t="s">
        <v>15</v>
      </c>
      <c r="K43" s="6" t="s">
        <v>16</v>
      </c>
      <c r="N43" s="12"/>
      <c r="O43" s="12"/>
    </row>
    <row r="44" spans="1:15">
      <c r="A44" s="2">
        <v>8903084930</v>
      </c>
      <c r="B44" s="3" t="s">
        <v>12</v>
      </c>
      <c r="C44" s="2" t="s">
        <v>13</v>
      </c>
      <c r="D44" s="2">
        <v>115405</v>
      </c>
      <c r="E44" s="4">
        <v>45561</v>
      </c>
      <c r="F44" s="4">
        <v>45574</v>
      </c>
      <c r="G44" s="5">
        <v>810464</v>
      </c>
      <c r="H44" s="5">
        <v>810464</v>
      </c>
      <c r="I44" s="6" t="s">
        <v>14</v>
      </c>
      <c r="J44" s="6" t="s">
        <v>15</v>
      </c>
      <c r="K44" s="6" t="s">
        <v>16</v>
      </c>
      <c r="N44" s="12"/>
      <c r="O44" s="12"/>
    </row>
    <row r="45" spans="1:15">
      <c r="A45" s="2">
        <v>8903084930</v>
      </c>
      <c r="B45" s="3" t="s">
        <v>12</v>
      </c>
      <c r="C45" s="2" t="s">
        <v>13</v>
      </c>
      <c r="D45" s="2">
        <v>115407</v>
      </c>
      <c r="E45" s="4">
        <v>45561</v>
      </c>
      <c r="F45" s="4">
        <v>45574</v>
      </c>
      <c r="G45" s="5">
        <v>191895</v>
      </c>
      <c r="H45" s="5">
        <v>191895</v>
      </c>
      <c r="I45" s="6" t="s">
        <v>14</v>
      </c>
      <c r="J45" s="6" t="s">
        <v>15</v>
      </c>
      <c r="K45" s="6" t="s">
        <v>16</v>
      </c>
      <c r="N45" s="12"/>
      <c r="O45" s="12"/>
    </row>
    <row r="46" spans="1:15">
      <c r="A46" s="2">
        <v>8903084930</v>
      </c>
      <c r="B46" s="3" t="s">
        <v>12</v>
      </c>
      <c r="C46" s="2" t="s">
        <v>13</v>
      </c>
      <c r="D46" s="2">
        <v>115410</v>
      </c>
      <c r="E46" s="4">
        <v>45561</v>
      </c>
      <c r="F46" s="4">
        <v>45574</v>
      </c>
      <c r="G46" s="5">
        <v>830370</v>
      </c>
      <c r="H46" s="5">
        <v>830370</v>
      </c>
      <c r="I46" s="6" t="s">
        <v>14</v>
      </c>
      <c r="J46" s="6" t="s">
        <v>15</v>
      </c>
      <c r="K46" s="6" t="s">
        <v>16</v>
      </c>
      <c r="N46" s="12"/>
      <c r="O46" s="12"/>
    </row>
    <row r="47" spans="1:15">
      <c r="A47" s="2">
        <v>8903084930</v>
      </c>
      <c r="B47" s="3" t="s">
        <v>12</v>
      </c>
      <c r="C47" s="2" t="s">
        <v>13</v>
      </c>
      <c r="D47" s="2">
        <v>115411</v>
      </c>
      <c r="E47" s="4">
        <v>45561</v>
      </c>
      <c r="F47" s="4">
        <v>45574</v>
      </c>
      <c r="G47" s="5">
        <v>415185</v>
      </c>
      <c r="H47" s="5">
        <v>415185</v>
      </c>
      <c r="I47" s="6" t="s">
        <v>14</v>
      </c>
      <c r="J47" s="6" t="s">
        <v>15</v>
      </c>
      <c r="K47" s="6" t="s">
        <v>16</v>
      </c>
      <c r="N47" s="12"/>
      <c r="O47" s="12"/>
    </row>
    <row r="48" spans="1:15">
      <c r="A48" s="2">
        <v>8903084930</v>
      </c>
      <c r="B48" s="3" t="s">
        <v>12</v>
      </c>
      <c r="C48" s="2" t="s">
        <v>13</v>
      </c>
      <c r="D48" s="2">
        <v>115412</v>
      </c>
      <c r="E48" s="4">
        <v>45561</v>
      </c>
      <c r="F48" s="4">
        <v>45574</v>
      </c>
      <c r="G48" s="5">
        <v>1126144</v>
      </c>
      <c r="H48" s="5">
        <v>1126144</v>
      </c>
      <c r="I48" s="6" t="s">
        <v>14</v>
      </c>
      <c r="J48" s="6" t="s">
        <v>15</v>
      </c>
      <c r="K48" s="6" t="s">
        <v>16</v>
      </c>
      <c r="N48" s="12"/>
      <c r="O48" s="12"/>
    </row>
    <row r="49" spans="1:15">
      <c r="A49" s="2">
        <v>8903084930</v>
      </c>
      <c r="B49" s="3" t="s">
        <v>12</v>
      </c>
      <c r="C49" s="2" t="s">
        <v>13</v>
      </c>
      <c r="D49" s="2">
        <v>115413</v>
      </c>
      <c r="E49" s="4">
        <v>45561</v>
      </c>
      <c r="F49" s="4">
        <v>45574</v>
      </c>
      <c r="G49" s="5">
        <v>1184466</v>
      </c>
      <c r="H49" s="5">
        <v>1184466</v>
      </c>
      <c r="I49" s="6" t="s">
        <v>14</v>
      </c>
      <c r="J49" s="6" t="s">
        <v>15</v>
      </c>
      <c r="K49" s="6" t="s">
        <v>16</v>
      </c>
      <c r="N49" s="12"/>
      <c r="O49" s="12"/>
    </row>
    <row r="50" spans="1:15">
      <c r="A50" s="2">
        <v>8903084930</v>
      </c>
      <c r="B50" s="3" t="s">
        <v>12</v>
      </c>
      <c r="C50" s="2" t="s">
        <v>13</v>
      </c>
      <c r="D50" s="2">
        <v>115414</v>
      </c>
      <c r="E50" s="4">
        <v>45561</v>
      </c>
      <c r="F50" s="4">
        <v>45574</v>
      </c>
      <c r="G50" s="5">
        <v>1612072</v>
      </c>
      <c r="H50" s="5">
        <v>1612072</v>
      </c>
      <c r="I50" s="6" t="s">
        <v>14</v>
      </c>
      <c r="J50" s="6" t="s">
        <v>15</v>
      </c>
      <c r="K50" s="6" t="s">
        <v>16</v>
      </c>
      <c r="N50" s="12"/>
      <c r="O50" s="12"/>
    </row>
    <row r="51" spans="1:15">
      <c r="A51" s="2">
        <v>8903084930</v>
      </c>
      <c r="B51" s="3" t="s">
        <v>12</v>
      </c>
      <c r="C51" s="2" t="s">
        <v>13</v>
      </c>
      <c r="D51" s="2">
        <v>115416</v>
      </c>
      <c r="E51" s="4">
        <v>45561</v>
      </c>
      <c r="F51" s="4">
        <v>45574</v>
      </c>
      <c r="G51" s="5">
        <v>1129528</v>
      </c>
      <c r="H51" s="5">
        <v>1129528</v>
      </c>
      <c r="I51" s="6" t="s">
        <v>14</v>
      </c>
      <c r="J51" s="6" t="s">
        <v>15</v>
      </c>
      <c r="K51" s="6" t="s">
        <v>16</v>
      </c>
      <c r="N51" s="12"/>
      <c r="O51" s="12"/>
    </row>
    <row r="52" spans="1:15">
      <c r="A52" s="2">
        <v>8903084930</v>
      </c>
      <c r="B52" s="3" t="s">
        <v>12</v>
      </c>
      <c r="C52" s="2" t="s">
        <v>13</v>
      </c>
      <c r="D52" s="2">
        <v>115417</v>
      </c>
      <c r="E52" s="4">
        <v>45561</v>
      </c>
      <c r="F52" s="4">
        <v>45574</v>
      </c>
      <c r="G52" s="5">
        <v>279170</v>
      </c>
      <c r="H52" s="5">
        <v>279170</v>
      </c>
      <c r="I52" s="6" t="s">
        <v>14</v>
      </c>
      <c r="J52" s="6" t="s">
        <v>15</v>
      </c>
      <c r="K52" s="6" t="s">
        <v>16</v>
      </c>
      <c r="N52" s="12"/>
      <c r="O52" s="12"/>
    </row>
    <row r="53" spans="1:15">
      <c r="A53" s="2">
        <v>8903084930</v>
      </c>
      <c r="B53" s="3" t="s">
        <v>12</v>
      </c>
      <c r="C53" s="2" t="s">
        <v>13</v>
      </c>
      <c r="D53" s="2">
        <v>115420</v>
      </c>
      <c r="E53" s="4">
        <v>45562</v>
      </c>
      <c r="F53" s="4">
        <v>45574</v>
      </c>
      <c r="G53" s="5">
        <v>38379</v>
      </c>
      <c r="H53" s="5">
        <v>38379</v>
      </c>
      <c r="I53" s="6" t="s">
        <v>14</v>
      </c>
      <c r="J53" s="6" t="s">
        <v>15</v>
      </c>
      <c r="K53" s="6" t="s">
        <v>16</v>
      </c>
      <c r="N53" s="12"/>
      <c r="O53" s="12"/>
    </row>
    <row r="54" spans="1:15">
      <c r="A54" s="2">
        <v>8903084930</v>
      </c>
      <c r="B54" s="3" t="s">
        <v>12</v>
      </c>
      <c r="C54" s="2" t="s">
        <v>13</v>
      </c>
      <c r="D54" s="2">
        <v>115485</v>
      </c>
      <c r="E54" s="4">
        <v>45565</v>
      </c>
      <c r="F54" s="4">
        <v>45574</v>
      </c>
      <c r="G54" s="5">
        <v>555900</v>
      </c>
      <c r="H54" s="5">
        <v>555900</v>
      </c>
      <c r="I54" s="6" t="s">
        <v>14</v>
      </c>
      <c r="J54" s="6" t="s">
        <v>15</v>
      </c>
      <c r="K54" s="6" t="s">
        <v>16</v>
      </c>
      <c r="N54" s="12"/>
      <c r="O54" s="12"/>
    </row>
    <row r="55" spans="1:15">
      <c r="A55" s="2">
        <v>8903084930</v>
      </c>
      <c r="B55" s="3" t="s">
        <v>12</v>
      </c>
      <c r="C55" s="2" t="s">
        <v>13</v>
      </c>
      <c r="D55" s="2">
        <v>115489</v>
      </c>
      <c r="E55" s="4">
        <v>45565</v>
      </c>
      <c r="F55" s="4">
        <v>45572</v>
      </c>
      <c r="G55" s="5">
        <v>6598176</v>
      </c>
      <c r="H55" s="5">
        <v>6598176</v>
      </c>
      <c r="I55" s="6" t="s">
        <v>14</v>
      </c>
      <c r="J55" s="6" t="s">
        <v>15</v>
      </c>
      <c r="K55" s="6" t="s">
        <v>16</v>
      </c>
      <c r="N55" s="12"/>
      <c r="O55" s="12"/>
    </row>
    <row r="56" spans="1:15">
      <c r="A56" s="2">
        <v>8903084930</v>
      </c>
      <c r="B56" s="3" t="s">
        <v>12</v>
      </c>
      <c r="C56" s="2" t="s">
        <v>17</v>
      </c>
      <c r="D56" s="2">
        <v>109254</v>
      </c>
      <c r="E56" s="4">
        <v>45586</v>
      </c>
      <c r="F56" s="4">
        <v>45597</v>
      </c>
      <c r="G56" s="5">
        <v>224640</v>
      </c>
      <c r="H56" s="5">
        <v>224640</v>
      </c>
      <c r="I56" s="6" t="s">
        <v>14</v>
      </c>
      <c r="J56" s="6" t="s">
        <v>15</v>
      </c>
      <c r="K56" s="6" t="s">
        <v>16</v>
      </c>
      <c r="N56" s="12"/>
      <c r="O56" s="12"/>
    </row>
    <row r="57" spans="1:15">
      <c r="A57" s="2">
        <v>8903084930</v>
      </c>
      <c r="B57" s="3" t="s">
        <v>12</v>
      </c>
      <c r="C57" s="2" t="s">
        <v>17</v>
      </c>
      <c r="D57" s="2">
        <v>109298</v>
      </c>
      <c r="E57" s="4">
        <v>45593</v>
      </c>
      <c r="F57" s="4">
        <v>45597</v>
      </c>
      <c r="G57" s="5">
        <v>1322338</v>
      </c>
      <c r="H57" s="5">
        <v>1322338</v>
      </c>
      <c r="I57" s="6" t="s">
        <v>14</v>
      </c>
      <c r="J57" s="6" t="s">
        <v>15</v>
      </c>
      <c r="K57" s="6" t="s">
        <v>16</v>
      </c>
      <c r="N57" s="12"/>
      <c r="O57" s="12"/>
    </row>
    <row r="58" spans="1:15">
      <c r="A58" s="2">
        <v>8903084930</v>
      </c>
      <c r="B58" s="3" t="s">
        <v>12</v>
      </c>
      <c r="C58" s="2" t="s">
        <v>17</v>
      </c>
      <c r="D58" s="2">
        <v>109299</v>
      </c>
      <c r="E58" s="4">
        <v>45593</v>
      </c>
      <c r="F58" s="4">
        <v>45597</v>
      </c>
      <c r="G58" s="5">
        <v>1067040</v>
      </c>
      <c r="H58" s="5">
        <v>1067040</v>
      </c>
      <c r="I58" s="6" t="s">
        <v>14</v>
      </c>
      <c r="J58" s="6" t="s">
        <v>15</v>
      </c>
      <c r="K58" s="6" t="s">
        <v>16</v>
      </c>
      <c r="N58" s="12"/>
      <c r="O58" s="12"/>
    </row>
    <row r="59" spans="1:15">
      <c r="A59" s="2">
        <v>8903084930</v>
      </c>
      <c r="B59" s="3" t="s">
        <v>12</v>
      </c>
      <c r="C59" s="2" t="s">
        <v>13</v>
      </c>
      <c r="D59" s="2">
        <v>115645</v>
      </c>
      <c r="E59" s="4">
        <v>45594</v>
      </c>
      <c r="F59" s="4">
        <v>45608</v>
      </c>
      <c r="G59" s="5">
        <v>2228776</v>
      </c>
      <c r="H59" s="5">
        <v>2228776</v>
      </c>
      <c r="I59" s="6" t="s">
        <v>14</v>
      </c>
      <c r="J59" s="6" t="s">
        <v>15</v>
      </c>
      <c r="K59" s="6" t="s">
        <v>16</v>
      </c>
      <c r="N59" s="12"/>
      <c r="O59" s="12"/>
    </row>
    <row r="60" spans="1:15">
      <c r="A60" s="2">
        <v>8903084930</v>
      </c>
      <c r="B60" s="3" t="s">
        <v>12</v>
      </c>
      <c r="C60" s="2" t="s">
        <v>13</v>
      </c>
      <c r="D60" s="2">
        <v>115647</v>
      </c>
      <c r="E60" s="4">
        <v>45594</v>
      </c>
      <c r="F60" s="4">
        <v>45608</v>
      </c>
      <c r="G60" s="5">
        <v>2632088</v>
      </c>
      <c r="H60" s="5">
        <v>2632088</v>
      </c>
      <c r="I60" s="6" t="s">
        <v>14</v>
      </c>
      <c r="J60" s="6" t="s">
        <v>15</v>
      </c>
      <c r="K60" s="6" t="s">
        <v>16</v>
      </c>
      <c r="N60" s="12"/>
      <c r="O60" s="12"/>
    </row>
    <row r="61" spans="1:15">
      <c r="A61" s="2">
        <v>8903084930</v>
      </c>
      <c r="B61" s="3" t="s">
        <v>12</v>
      </c>
      <c r="C61" s="2" t="s">
        <v>13</v>
      </c>
      <c r="D61" s="2">
        <v>115648</v>
      </c>
      <c r="E61" s="4">
        <v>45594</v>
      </c>
      <c r="F61" s="4">
        <v>45608</v>
      </c>
      <c r="G61" s="5">
        <v>2667712</v>
      </c>
      <c r="H61" s="5">
        <v>2667712</v>
      </c>
      <c r="I61" s="6" t="s">
        <v>14</v>
      </c>
      <c r="J61" s="6" t="s">
        <v>15</v>
      </c>
      <c r="K61" s="6" t="s">
        <v>16</v>
      </c>
      <c r="N61" s="12"/>
      <c r="O61" s="12"/>
    </row>
    <row r="62" spans="1:15">
      <c r="A62" s="2">
        <v>8903084930</v>
      </c>
      <c r="B62" s="3" t="s">
        <v>12</v>
      </c>
      <c r="C62" s="2" t="s">
        <v>13</v>
      </c>
      <c r="D62" s="2">
        <v>115655</v>
      </c>
      <c r="E62" s="4">
        <v>45594</v>
      </c>
      <c r="F62" s="4">
        <v>45608</v>
      </c>
      <c r="G62" s="5">
        <v>1140513</v>
      </c>
      <c r="H62" s="5">
        <v>1140513</v>
      </c>
      <c r="I62" s="6" t="s">
        <v>14</v>
      </c>
      <c r="J62" s="6" t="s">
        <v>15</v>
      </c>
      <c r="K62" s="6" t="s">
        <v>16</v>
      </c>
      <c r="N62" s="12"/>
      <c r="O62" s="12"/>
    </row>
    <row r="63" spans="1:15">
      <c r="A63" s="2">
        <v>8903084930</v>
      </c>
      <c r="B63" s="3" t="s">
        <v>12</v>
      </c>
      <c r="C63" s="2" t="s">
        <v>13</v>
      </c>
      <c r="D63" s="2">
        <v>115656</v>
      </c>
      <c r="E63" s="4">
        <v>45594</v>
      </c>
      <c r="F63" s="4">
        <v>45608</v>
      </c>
      <c r="G63" s="5">
        <v>415185</v>
      </c>
      <c r="H63" s="5">
        <v>415185</v>
      </c>
      <c r="I63" s="6" t="s">
        <v>14</v>
      </c>
      <c r="J63" s="6" t="s">
        <v>15</v>
      </c>
      <c r="K63" s="6" t="s">
        <v>16</v>
      </c>
      <c r="N63" s="12"/>
      <c r="O63" s="12"/>
    </row>
    <row r="64" spans="1:15">
      <c r="A64" s="2">
        <v>8903084930</v>
      </c>
      <c r="B64" s="3" t="s">
        <v>12</v>
      </c>
      <c r="C64" s="2" t="s">
        <v>13</v>
      </c>
      <c r="D64" s="2">
        <v>115658</v>
      </c>
      <c r="E64" s="4">
        <v>45594</v>
      </c>
      <c r="F64" s="4">
        <v>45608</v>
      </c>
      <c r="G64" s="5">
        <v>622061</v>
      </c>
      <c r="H64" s="5">
        <v>622061</v>
      </c>
      <c r="I64" s="6" t="s">
        <v>14</v>
      </c>
      <c r="J64" s="6" t="s">
        <v>15</v>
      </c>
      <c r="K64" s="6" t="s">
        <v>16</v>
      </c>
      <c r="N64" s="12"/>
      <c r="O64" s="12"/>
    </row>
    <row r="65" spans="1:15">
      <c r="A65" s="2">
        <v>8903084930</v>
      </c>
      <c r="B65" s="3" t="s">
        <v>12</v>
      </c>
      <c r="C65" s="2" t="s">
        <v>13</v>
      </c>
      <c r="D65" s="2">
        <v>115659</v>
      </c>
      <c r="E65" s="4">
        <v>45594</v>
      </c>
      <c r="F65" s="4">
        <v>45608</v>
      </c>
      <c r="G65" s="5">
        <v>2589976</v>
      </c>
      <c r="H65" s="5">
        <v>2589976</v>
      </c>
      <c r="I65" s="6" t="s">
        <v>14</v>
      </c>
      <c r="J65" s="6" t="s">
        <v>15</v>
      </c>
      <c r="K65" s="6" t="s">
        <v>16</v>
      </c>
      <c r="N65" s="12"/>
      <c r="O65" s="12"/>
    </row>
    <row r="66" spans="1:15">
      <c r="A66" s="2">
        <v>8903084930</v>
      </c>
      <c r="B66" s="3" t="s">
        <v>12</v>
      </c>
      <c r="C66" s="2" t="s">
        <v>13</v>
      </c>
      <c r="D66" s="2">
        <v>115694</v>
      </c>
      <c r="E66" s="4">
        <v>45595</v>
      </c>
      <c r="F66" s="4">
        <v>45608</v>
      </c>
      <c r="G66" s="5">
        <v>830370</v>
      </c>
      <c r="H66" s="5">
        <v>830370</v>
      </c>
      <c r="I66" s="6" t="s">
        <v>14</v>
      </c>
      <c r="J66" s="6" t="s">
        <v>15</v>
      </c>
      <c r="K66" s="6" t="s">
        <v>16</v>
      </c>
      <c r="N66" s="12"/>
      <c r="O66" s="12"/>
    </row>
    <row r="67" spans="1:15">
      <c r="A67" s="2">
        <v>8903084930</v>
      </c>
      <c r="B67" s="3" t="s">
        <v>12</v>
      </c>
      <c r="C67" s="2" t="s">
        <v>13</v>
      </c>
      <c r="D67" s="2">
        <v>115699</v>
      </c>
      <c r="E67" s="4">
        <v>45595</v>
      </c>
      <c r="F67" s="4">
        <v>45610</v>
      </c>
      <c r="G67" s="5">
        <v>3722048</v>
      </c>
      <c r="H67" s="5">
        <v>3722048</v>
      </c>
      <c r="I67" s="6" t="s">
        <v>14</v>
      </c>
      <c r="J67" s="6" t="s">
        <v>15</v>
      </c>
      <c r="K67" s="6" t="s">
        <v>16</v>
      </c>
      <c r="N67" s="12"/>
      <c r="O67" s="12"/>
    </row>
    <row r="68" spans="1:15">
      <c r="A68" s="2">
        <v>8903084930</v>
      </c>
      <c r="B68" s="3" t="s">
        <v>12</v>
      </c>
      <c r="C68" s="2" t="s">
        <v>13</v>
      </c>
      <c r="D68" s="2">
        <v>115763</v>
      </c>
      <c r="E68" s="4">
        <v>45596</v>
      </c>
      <c r="F68" s="4">
        <v>45608</v>
      </c>
      <c r="G68" s="5">
        <v>519234</v>
      </c>
      <c r="H68" s="5">
        <v>519234</v>
      </c>
      <c r="I68" s="6" t="s">
        <v>14</v>
      </c>
      <c r="J68" s="6" t="s">
        <v>15</v>
      </c>
      <c r="K68" s="6" t="s">
        <v>16</v>
      </c>
      <c r="N68" s="12"/>
      <c r="O68" s="12"/>
    </row>
    <row r="69" spans="1:15">
      <c r="A69" s="2">
        <v>8903084930</v>
      </c>
      <c r="B69" s="3" t="s">
        <v>12</v>
      </c>
      <c r="C69" s="2" t="s">
        <v>17</v>
      </c>
      <c r="D69" s="2">
        <v>109353</v>
      </c>
      <c r="E69" s="4">
        <v>45623</v>
      </c>
      <c r="F69" s="4">
        <v>45628</v>
      </c>
      <c r="G69" s="5">
        <v>2278649</v>
      </c>
      <c r="H69" s="5">
        <v>2278649</v>
      </c>
      <c r="I69" s="6" t="s">
        <v>14</v>
      </c>
      <c r="J69" s="6" t="s">
        <v>15</v>
      </c>
      <c r="K69" s="6" t="s">
        <v>16</v>
      </c>
      <c r="N69" s="12"/>
      <c r="O69" s="12"/>
    </row>
    <row r="70" spans="1:15">
      <c r="A70" s="2">
        <v>8903084930</v>
      </c>
      <c r="B70" s="3" t="s">
        <v>12</v>
      </c>
      <c r="C70" s="2" t="s">
        <v>17</v>
      </c>
      <c r="D70" s="2">
        <v>109354</v>
      </c>
      <c r="E70" s="4">
        <v>45623</v>
      </c>
      <c r="F70" s="4">
        <v>45628</v>
      </c>
      <c r="G70" s="5">
        <v>1091085</v>
      </c>
      <c r="H70" s="5">
        <v>1091085</v>
      </c>
      <c r="I70" s="6" t="s">
        <v>14</v>
      </c>
      <c r="J70" s="6" t="s">
        <v>15</v>
      </c>
      <c r="K70" s="6" t="s">
        <v>16</v>
      </c>
      <c r="N70" s="12"/>
      <c r="O70" s="12"/>
    </row>
    <row r="71" spans="1:15">
      <c r="A71" s="2">
        <v>8903084930</v>
      </c>
      <c r="B71" s="3" t="s">
        <v>12</v>
      </c>
      <c r="C71" s="2" t="s">
        <v>13</v>
      </c>
      <c r="D71" s="2">
        <v>116017</v>
      </c>
      <c r="E71" s="4">
        <v>45626</v>
      </c>
      <c r="F71" s="4">
        <v>45630</v>
      </c>
      <c r="G71" s="5">
        <v>3722048</v>
      </c>
      <c r="H71" s="5">
        <v>3722048</v>
      </c>
      <c r="I71" s="6" t="s">
        <v>14</v>
      </c>
      <c r="J71" s="6" t="s">
        <v>15</v>
      </c>
      <c r="K71" s="6" t="s">
        <v>16</v>
      </c>
      <c r="N71" s="12"/>
      <c r="O71" s="12"/>
    </row>
    <row r="72" spans="1:15">
      <c r="A72" s="2">
        <v>8903084930</v>
      </c>
      <c r="B72" s="3" t="s">
        <v>12</v>
      </c>
      <c r="C72" s="2" t="s">
        <v>13</v>
      </c>
      <c r="D72" s="2">
        <v>116018</v>
      </c>
      <c r="E72" s="4">
        <v>45626</v>
      </c>
      <c r="F72" s="4">
        <v>45630</v>
      </c>
      <c r="G72" s="5">
        <v>1522656</v>
      </c>
      <c r="H72" s="5">
        <v>1522656</v>
      </c>
      <c r="I72" s="6" t="s">
        <v>14</v>
      </c>
      <c r="J72" s="6" t="s">
        <v>15</v>
      </c>
      <c r="K72" s="6" t="s">
        <v>16</v>
      </c>
      <c r="N72" s="12"/>
      <c r="O72" s="12"/>
    </row>
    <row r="73" spans="1:15">
      <c r="H73" s="11">
        <f>SUM(H2:H72)</f>
        <v>83702823</v>
      </c>
    </row>
  </sheetData>
  <autoFilter ref="A1:O1"/>
  <dataConsolidate topLabels="1">
    <dataRefs count="1">
      <dataRef ref="D1:F72" sheet="INFO IPS"/>
    </dataRefs>
  </dataConsolidate>
  <dataValidations count="1">
    <dataValidation type="whole" operator="greaterThan" allowBlank="1" showInputMessage="1" showErrorMessage="1" errorTitle="DATO ERRADO" error="El valor debe ser diferente de cero" sqref="G1:H42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4"/>
  <cols>
    <col min="1" max="1" width="75.58203125" bestFit="1" customWidth="1"/>
    <col min="2" max="2" width="15.9140625" customWidth="1"/>
    <col min="3" max="3" width="24.08203125" bestFit="1" customWidth="1"/>
  </cols>
  <sheetData>
    <row r="3" spans="1:3">
      <c r="A3" s="101" t="s">
        <v>286</v>
      </c>
      <c r="B3" t="s">
        <v>284</v>
      </c>
      <c r="C3" t="s">
        <v>285</v>
      </c>
    </row>
    <row r="4" spans="1:3">
      <c r="A4" s="102" t="s">
        <v>281</v>
      </c>
      <c r="B4" s="100">
        <v>6</v>
      </c>
      <c r="C4" s="100">
        <v>2868885</v>
      </c>
    </row>
    <row r="5" spans="1:3">
      <c r="A5" s="102" t="s">
        <v>283</v>
      </c>
      <c r="B5" s="100">
        <v>1</v>
      </c>
      <c r="C5" s="100">
        <v>407312</v>
      </c>
    </row>
    <row r="6" spans="1:3">
      <c r="A6" s="102" t="s">
        <v>282</v>
      </c>
      <c r="B6" s="100">
        <v>20</v>
      </c>
      <c r="C6" s="100">
        <v>23869916</v>
      </c>
    </row>
    <row r="7" spans="1:3">
      <c r="A7" s="102" t="s">
        <v>120</v>
      </c>
      <c r="B7" s="100">
        <v>1</v>
      </c>
      <c r="C7" s="100">
        <v>1067040</v>
      </c>
    </row>
    <row r="8" spans="1:3">
      <c r="A8" s="102" t="s">
        <v>126</v>
      </c>
      <c r="B8" s="100">
        <v>39</v>
      </c>
      <c r="C8" s="100">
        <v>50662860</v>
      </c>
    </row>
    <row r="9" spans="1:3">
      <c r="A9" s="102" t="s">
        <v>261</v>
      </c>
      <c r="B9" s="100">
        <v>4</v>
      </c>
      <c r="C9" s="100">
        <v>4826810</v>
      </c>
    </row>
    <row r="10" spans="1:3">
      <c r="A10" s="102" t="s">
        <v>287</v>
      </c>
      <c r="B10" s="100">
        <v>71</v>
      </c>
      <c r="C10" s="100">
        <v>83702823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3"/>
  <sheetViews>
    <sheetView showGridLines="0" topLeftCell="AF1" workbookViewId="0">
      <pane ySplit="2" topLeftCell="A3" activePane="bottomLeft" state="frozen"/>
      <selection pane="bottomLeft" activeCell="AQ1" sqref="AQ1"/>
    </sheetView>
  </sheetViews>
  <sheetFormatPr baseColWidth="10" defaultRowHeight="10"/>
  <cols>
    <col min="1" max="16384" width="10.6640625" style="99"/>
  </cols>
  <sheetData>
    <row r="1" spans="1:51" s="95" customFormat="1">
      <c r="A1" s="94"/>
      <c r="G1" s="96"/>
      <c r="H1" s="96"/>
      <c r="I1" s="97">
        <f>+SUBTOTAL(9,I3:I29384)</f>
        <v>91396186</v>
      </c>
      <c r="J1" s="97">
        <f>+SUBTOTAL(9,J3:J29384)</f>
        <v>83702823</v>
      </c>
      <c r="K1" s="98">
        <f>+J1-SUM(AK1:AS1)</f>
        <v>0</v>
      </c>
      <c r="Q1" s="97">
        <f>+SUBTOTAL(9,Q3:Q29384)</f>
        <v>64788520</v>
      </c>
      <c r="R1" s="94"/>
      <c r="X1" s="97">
        <f t="shared" ref="X1:AA1" si="0">+SUBTOTAL(9,X3:X29384)</f>
        <v>93022920</v>
      </c>
      <c r="Y1" s="97">
        <f t="shared" si="0"/>
        <v>586334</v>
      </c>
      <c r="Z1" s="97">
        <f t="shared" si="0"/>
        <v>0</v>
      </c>
      <c r="AA1" s="97">
        <f t="shared" si="0"/>
        <v>1067040</v>
      </c>
      <c r="AB1" s="97"/>
      <c r="AC1" s="97"/>
      <c r="AD1" s="97">
        <f t="shared" ref="AD1" si="1">+SUBTOTAL(9,AD3:AD29384)</f>
        <v>0</v>
      </c>
      <c r="AE1" s="97">
        <f>+SUBTOTAL(9,AE3:AE29384)</f>
        <v>1697954</v>
      </c>
      <c r="AF1" s="94"/>
      <c r="AG1" s="94"/>
      <c r="AH1" s="94"/>
      <c r="AI1" s="94"/>
      <c r="AJ1" s="94"/>
      <c r="AK1" s="97">
        <f t="shared" ref="AK1:AT1" si="2">+SUBTOTAL(9,AK3:AK29384)</f>
        <v>8967511</v>
      </c>
      <c r="AL1" s="97">
        <f t="shared" si="2"/>
        <v>1067040</v>
      </c>
      <c r="AM1" s="97">
        <f t="shared" si="2"/>
        <v>0</v>
      </c>
      <c r="AN1" s="97">
        <f t="shared" si="2"/>
        <v>0</v>
      </c>
      <c r="AO1" s="97">
        <f t="shared" si="2"/>
        <v>0</v>
      </c>
      <c r="AP1" s="97">
        <f t="shared" si="2"/>
        <v>586334</v>
      </c>
      <c r="AQ1" s="97">
        <f t="shared" si="2"/>
        <v>73081938</v>
      </c>
      <c r="AR1" s="97">
        <f t="shared" si="2"/>
        <v>0</v>
      </c>
      <c r="AS1" s="97">
        <f t="shared" si="2"/>
        <v>0</v>
      </c>
      <c r="AT1" s="97">
        <f t="shared" si="2"/>
        <v>16550874</v>
      </c>
    </row>
    <row r="2" spans="1:51" ht="30">
      <c r="A2" s="73" t="s">
        <v>0</v>
      </c>
      <c r="B2" s="74" t="s">
        <v>1</v>
      </c>
      <c r="C2" s="74" t="s">
        <v>2</v>
      </c>
      <c r="D2" s="74" t="s">
        <v>3</v>
      </c>
      <c r="E2" s="74" t="s">
        <v>81</v>
      </c>
      <c r="F2" s="74" t="s">
        <v>82</v>
      </c>
      <c r="G2" s="75" t="s">
        <v>4</v>
      </c>
      <c r="H2" s="75" t="s">
        <v>5</v>
      </c>
      <c r="I2" s="76" t="s">
        <v>6</v>
      </c>
      <c r="J2" s="76" t="s">
        <v>7</v>
      </c>
      <c r="K2" s="74" t="s">
        <v>8</v>
      </c>
      <c r="L2" s="74" t="s">
        <v>9</v>
      </c>
      <c r="M2" s="74" t="s">
        <v>10</v>
      </c>
      <c r="N2" s="74" t="s">
        <v>11</v>
      </c>
      <c r="O2" s="77" t="s">
        <v>83</v>
      </c>
      <c r="P2" s="78" t="s">
        <v>84</v>
      </c>
      <c r="Q2" s="79" t="s">
        <v>85</v>
      </c>
      <c r="R2" s="80" t="s">
        <v>86</v>
      </c>
      <c r="S2" s="81" t="s">
        <v>87</v>
      </c>
      <c r="T2" s="81" t="s">
        <v>88</v>
      </c>
      <c r="U2" s="81" t="s">
        <v>89</v>
      </c>
      <c r="V2" s="81" t="s">
        <v>90</v>
      </c>
      <c r="W2" s="81" t="s">
        <v>91</v>
      </c>
      <c r="X2" s="81" t="s">
        <v>92</v>
      </c>
      <c r="Y2" s="81" t="s">
        <v>93</v>
      </c>
      <c r="Z2" s="81" t="s">
        <v>94</v>
      </c>
      <c r="AA2" s="81" t="s">
        <v>95</v>
      </c>
      <c r="AB2" s="81" t="s">
        <v>96</v>
      </c>
      <c r="AC2" s="81" t="s">
        <v>97</v>
      </c>
      <c r="AD2" s="81" t="s">
        <v>98</v>
      </c>
      <c r="AE2" s="82" t="s">
        <v>99</v>
      </c>
      <c r="AF2" s="83" t="s">
        <v>100</v>
      </c>
      <c r="AG2" s="83" t="s">
        <v>101</v>
      </c>
      <c r="AH2" s="83" t="s">
        <v>102</v>
      </c>
      <c r="AI2" s="83" t="s">
        <v>103</v>
      </c>
      <c r="AJ2" s="83" t="s">
        <v>104</v>
      </c>
      <c r="AK2" s="84" t="s">
        <v>105</v>
      </c>
      <c r="AL2" s="84" t="s">
        <v>106</v>
      </c>
      <c r="AM2" s="84" t="s">
        <v>107</v>
      </c>
      <c r="AN2" s="84" t="s">
        <v>108</v>
      </c>
      <c r="AO2" s="84" t="s">
        <v>109</v>
      </c>
      <c r="AP2" s="84" t="s">
        <v>93</v>
      </c>
      <c r="AQ2" s="84" t="s">
        <v>110</v>
      </c>
      <c r="AR2" s="84" t="s">
        <v>58</v>
      </c>
      <c r="AS2" s="84" t="s">
        <v>111</v>
      </c>
      <c r="AT2" s="85" t="s">
        <v>112</v>
      </c>
      <c r="AU2" s="85" t="s">
        <v>113</v>
      </c>
      <c r="AV2" s="85" t="s">
        <v>114</v>
      </c>
      <c r="AW2" s="85" t="s">
        <v>115</v>
      </c>
      <c r="AX2" s="85" t="s">
        <v>116</v>
      </c>
      <c r="AY2" s="85" t="s">
        <v>117</v>
      </c>
    </row>
    <row r="3" spans="1:51">
      <c r="A3" s="86">
        <v>890308493</v>
      </c>
      <c r="B3" s="87" t="s">
        <v>12</v>
      </c>
      <c r="C3" s="87" t="s">
        <v>17</v>
      </c>
      <c r="D3" s="87">
        <v>108939</v>
      </c>
      <c r="E3" s="87" t="s">
        <v>241</v>
      </c>
      <c r="F3" s="87" t="s">
        <v>242</v>
      </c>
      <c r="G3" s="88">
        <v>45437</v>
      </c>
      <c r="H3" s="88">
        <v>45447</v>
      </c>
      <c r="I3" s="89">
        <v>191729</v>
      </c>
      <c r="J3" s="89">
        <v>191729</v>
      </c>
      <c r="K3" s="90" t="s">
        <v>14</v>
      </c>
      <c r="L3" s="91" t="s">
        <v>15</v>
      </c>
      <c r="M3" s="87" t="s">
        <v>16</v>
      </c>
      <c r="N3" s="87"/>
      <c r="O3" s="89" t="e">
        <v>#N/A</v>
      </c>
      <c r="P3" s="87" t="s">
        <v>281</v>
      </c>
      <c r="Q3" s="89">
        <v>0</v>
      </c>
      <c r="R3" s="92"/>
      <c r="S3" s="87" t="s">
        <v>127</v>
      </c>
      <c r="T3" s="93">
        <v>45437</v>
      </c>
      <c r="U3" s="93">
        <v>45447</v>
      </c>
      <c r="V3" s="93">
        <v>45471</v>
      </c>
      <c r="W3" s="93"/>
      <c r="X3" s="89">
        <v>191729</v>
      </c>
      <c r="Y3" s="89">
        <v>0</v>
      </c>
      <c r="Z3" s="89">
        <v>0</v>
      </c>
      <c r="AA3" s="89">
        <v>0</v>
      </c>
      <c r="AB3" s="87"/>
      <c r="AC3" s="87"/>
      <c r="AD3" s="89">
        <v>0</v>
      </c>
      <c r="AE3" s="89">
        <v>0</v>
      </c>
      <c r="AF3" s="92"/>
      <c r="AG3" s="92"/>
      <c r="AH3" s="92"/>
      <c r="AI3" s="92"/>
      <c r="AJ3" s="92"/>
      <c r="AK3" s="89">
        <v>191729</v>
      </c>
      <c r="AL3" s="89">
        <v>0</v>
      </c>
      <c r="AM3" s="89">
        <v>0</v>
      </c>
      <c r="AN3" s="89">
        <v>0</v>
      </c>
      <c r="AO3" s="89">
        <v>0</v>
      </c>
      <c r="AP3" s="89">
        <v>0</v>
      </c>
      <c r="AQ3" s="89">
        <v>0</v>
      </c>
      <c r="AR3" s="89">
        <v>0</v>
      </c>
      <c r="AS3" s="89">
        <v>0</v>
      </c>
      <c r="AT3" s="89">
        <v>191729</v>
      </c>
      <c r="AU3" s="89">
        <v>0</v>
      </c>
      <c r="AV3" s="87">
        <v>4800066428</v>
      </c>
      <c r="AW3" s="93">
        <v>45638</v>
      </c>
      <c r="AX3" s="87" t="s">
        <v>280</v>
      </c>
      <c r="AY3" s="89">
        <v>2868885</v>
      </c>
    </row>
    <row r="4" spans="1:51">
      <c r="A4" s="86">
        <v>890308493</v>
      </c>
      <c r="B4" s="87" t="s">
        <v>12</v>
      </c>
      <c r="C4" s="87" t="s">
        <v>13</v>
      </c>
      <c r="D4" s="87">
        <v>114560</v>
      </c>
      <c r="E4" s="87" t="s">
        <v>243</v>
      </c>
      <c r="F4" s="87" t="s">
        <v>244</v>
      </c>
      <c r="G4" s="88">
        <v>45469</v>
      </c>
      <c r="H4" s="88">
        <v>45482</v>
      </c>
      <c r="I4" s="89">
        <v>376741</v>
      </c>
      <c r="J4" s="89">
        <v>376741</v>
      </c>
      <c r="K4" s="90" t="s">
        <v>14</v>
      </c>
      <c r="L4" s="91" t="s">
        <v>15</v>
      </c>
      <c r="M4" s="87" t="s">
        <v>16</v>
      </c>
      <c r="N4" s="87"/>
      <c r="O4" s="89" t="e">
        <v>#N/A</v>
      </c>
      <c r="P4" s="87" t="s">
        <v>281</v>
      </c>
      <c r="Q4" s="89">
        <v>0</v>
      </c>
      <c r="R4" s="92"/>
      <c r="S4" s="87" t="s">
        <v>127</v>
      </c>
      <c r="T4" s="93">
        <v>45469</v>
      </c>
      <c r="U4" s="93">
        <v>45482</v>
      </c>
      <c r="V4" s="93">
        <v>45488</v>
      </c>
      <c r="W4" s="93"/>
      <c r="X4" s="89">
        <v>384430</v>
      </c>
      <c r="Y4" s="89">
        <v>0</v>
      </c>
      <c r="Z4" s="89">
        <v>0</v>
      </c>
      <c r="AA4" s="89">
        <v>0</v>
      </c>
      <c r="AB4" s="87"/>
      <c r="AC4" s="87"/>
      <c r="AD4" s="89">
        <v>0</v>
      </c>
      <c r="AE4" s="89">
        <v>0</v>
      </c>
      <c r="AF4" s="92"/>
      <c r="AG4" s="92"/>
      <c r="AH4" s="92"/>
      <c r="AI4" s="92"/>
      <c r="AJ4" s="92"/>
      <c r="AK4" s="89">
        <v>376741</v>
      </c>
      <c r="AL4" s="89">
        <v>0</v>
      </c>
      <c r="AM4" s="89">
        <v>0</v>
      </c>
      <c r="AN4" s="89">
        <v>0</v>
      </c>
      <c r="AO4" s="89">
        <v>0</v>
      </c>
      <c r="AP4" s="89">
        <v>0</v>
      </c>
      <c r="AQ4" s="89">
        <v>0</v>
      </c>
      <c r="AR4" s="89">
        <v>0</v>
      </c>
      <c r="AS4" s="89">
        <v>0</v>
      </c>
      <c r="AT4" s="89">
        <v>376741</v>
      </c>
      <c r="AU4" s="89">
        <v>0</v>
      </c>
      <c r="AV4" s="87">
        <v>4800066428</v>
      </c>
      <c r="AW4" s="93">
        <v>45638</v>
      </c>
      <c r="AX4" s="87" t="s">
        <v>280</v>
      </c>
      <c r="AY4" s="89">
        <v>2868885</v>
      </c>
    </row>
    <row r="5" spans="1:51">
      <c r="A5" s="86">
        <v>890308493</v>
      </c>
      <c r="B5" s="87" t="s">
        <v>12</v>
      </c>
      <c r="C5" s="87" t="s">
        <v>13</v>
      </c>
      <c r="D5" s="87">
        <v>113544</v>
      </c>
      <c r="E5" s="87" t="s">
        <v>245</v>
      </c>
      <c r="F5" s="87" t="s">
        <v>246</v>
      </c>
      <c r="G5" s="88">
        <v>45351</v>
      </c>
      <c r="H5" s="88">
        <v>45364</v>
      </c>
      <c r="I5" s="89">
        <v>384430</v>
      </c>
      <c r="J5" s="89">
        <v>384430</v>
      </c>
      <c r="K5" s="90" t="s">
        <v>14</v>
      </c>
      <c r="L5" s="91" t="s">
        <v>15</v>
      </c>
      <c r="M5" s="87" t="s">
        <v>16</v>
      </c>
      <c r="N5" s="87"/>
      <c r="O5" s="89" t="e">
        <v>#N/A</v>
      </c>
      <c r="P5" s="87" t="s">
        <v>281</v>
      </c>
      <c r="Q5" s="89">
        <v>0</v>
      </c>
      <c r="R5" s="92"/>
      <c r="S5" s="87" t="s">
        <v>127</v>
      </c>
      <c r="T5" s="93">
        <v>45351</v>
      </c>
      <c r="U5" s="93">
        <v>45364</v>
      </c>
      <c r="V5" s="93">
        <v>45366</v>
      </c>
      <c r="W5" s="93"/>
      <c r="X5" s="89">
        <v>384430</v>
      </c>
      <c r="Y5" s="89">
        <v>0</v>
      </c>
      <c r="Z5" s="89">
        <v>0</v>
      </c>
      <c r="AA5" s="89">
        <v>0</v>
      </c>
      <c r="AB5" s="87"/>
      <c r="AC5" s="87"/>
      <c r="AD5" s="89">
        <v>0</v>
      </c>
      <c r="AE5" s="89">
        <v>0</v>
      </c>
      <c r="AF5" s="92"/>
      <c r="AG5" s="92"/>
      <c r="AH5" s="92"/>
      <c r="AI5" s="92"/>
      <c r="AJ5" s="92"/>
      <c r="AK5" s="89">
        <v>384430</v>
      </c>
      <c r="AL5" s="89">
        <v>0</v>
      </c>
      <c r="AM5" s="89">
        <v>0</v>
      </c>
      <c r="AN5" s="89">
        <v>0</v>
      </c>
      <c r="AO5" s="89">
        <v>0</v>
      </c>
      <c r="AP5" s="89">
        <v>0</v>
      </c>
      <c r="AQ5" s="89">
        <v>0</v>
      </c>
      <c r="AR5" s="89">
        <v>0</v>
      </c>
      <c r="AS5" s="89">
        <v>0</v>
      </c>
      <c r="AT5" s="89">
        <v>384430</v>
      </c>
      <c r="AU5" s="89">
        <v>0</v>
      </c>
      <c r="AV5" s="87">
        <v>4800066428</v>
      </c>
      <c r="AW5" s="93">
        <v>45638</v>
      </c>
      <c r="AX5" s="87" t="s">
        <v>280</v>
      </c>
      <c r="AY5" s="89">
        <v>2868885</v>
      </c>
    </row>
    <row r="6" spans="1:51">
      <c r="A6" s="86">
        <v>890308493</v>
      </c>
      <c r="B6" s="87" t="s">
        <v>12</v>
      </c>
      <c r="C6" s="87" t="s">
        <v>13</v>
      </c>
      <c r="D6" s="87">
        <v>114344</v>
      </c>
      <c r="E6" s="87" t="s">
        <v>247</v>
      </c>
      <c r="F6" s="87" t="s">
        <v>248</v>
      </c>
      <c r="G6" s="88">
        <v>45440</v>
      </c>
      <c r="H6" s="88">
        <v>45454</v>
      </c>
      <c r="I6" s="89">
        <v>384430</v>
      </c>
      <c r="J6" s="89">
        <v>384430</v>
      </c>
      <c r="K6" s="90" t="s">
        <v>14</v>
      </c>
      <c r="L6" s="91" t="s">
        <v>15</v>
      </c>
      <c r="M6" s="87" t="s">
        <v>16</v>
      </c>
      <c r="N6" s="87"/>
      <c r="O6" s="89" t="e">
        <v>#N/A</v>
      </c>
      <c r="P6" s="87" t="s">
        <v>281</v>
      </c>
      <c r="Q6" s="89">
        <v>0</v>
      </c>
      <c r="R6" s="92"/>
      <c r="S6" s="87" t="s">
        <v>127</v>
      </c>
      <c r="T6" s="93">
        <v>45440</v>
      </c>
      <c r="U6" s="93">
        <v>45454</v>
      </c>
      <c r="V6" s="93">
        <v>45471</v>
      </c>
      <c r="W6" s="93"/>
      <c r="X6" s="89">
        <v>384430</v>
      </c>
      <c r="Y6" s="89">
        <v>0</v>
      </c>
      <c r="Z6" s="89">
        <v>0</v>
      </c>
      <c r="AA6" s="89">
        <v>0</v>
      </c>
      <c r="AB6" s="87"/>
      <c r="AC6" s="87"/>
      <c r="AD6" s="89">
        <v>0</v>
      </c>
      <c r="AE6" s="89">
        <v>0</v>
      </c>
      <c r="AF6" s="92"/>
      <c r="AG6" s="92"/>
      <c r="AH6" s="92"/>
      <c r="AI6" s="92"/>
      <c r="AJ6" s="92"/>
      <c r="AK6" s="89">
        <v>384430</v>
      </c>
      <c r="AL6" s="89">
        <v>0</v>
      </c>
      <c r="AM6" s="89">
        <v>0</v>
      </c>
      <c r="AN6" s="89">
        <v>0</v>
      </c>
      <c r="AO6" s="89">
        <v>0</v>
      </c>
      <c r="AP6" s="89">
        <v>0</v>
      </c>
      <c r="AQ6" s="89">
        <v>0</v>
      </c>
      <c r="AR6" s="89">
        <v>0</v>
      </c>
      <c r="AS6" s="89">
        <v>0</v>
      </c>
      <c r="AT6" s="89">
        <v>384430</v>
      </c>
      <c r="AU6" s="89">
        <v>0</v>
      </c>
      <c r="AV6" s="87">
        <v>4800066428</v>
      </c>
      <c r="AW6" s="93">
        <v>45638</v>
      </c>
      <c r="AX6" s="87" t="s">
        <v>280</v>
      </c>
      <c r="AY6" s="89">
        <v>2868885</v>
      </c>
    </row>
    <row r="7" spans="1:51">
      <c r="A7" s="86">
        <v>890308493</v>
      </c>
      <c r="B7" s="87" t="s">
        <v>12</v>
      </c>
      <c r="C7" s="87" t="s">
        <v>13</v>
      </c>
      <c r="D7" s="87">
        <v>115135</v>
      </c>
      <c r="E7" s="87" t="s">
        <v>249</v>
      </c>
      <c r="F7" s="87" t="s">
        <v>250</v>
      </c>
      <c r="G7" s="88">
        <v>45532</v>
      </c>
      <c r="H7" s="88">
        <v>45544</v>
      </c>
      <c r="I7" s="89">
        <v>701185</v>
      </c>
      <c r="J7" s="89">
        <v>701185</v>
      </c>
      <c r="K7" s="90" t="s">
        <v>14</v>
      </c>
      <c r="L7" s="91" t="s">
        <v>15</v>
      </c>
      <c r="M7" s="87" t="s">
        <v>16</v>
      </c>
      <c r="N7" s="87"/>
      <c r="O7" s="89" t="e">
        <v>#N/A</v>
      </c>
      <c r="P7" s="87" t="s">
        <v>281</v>
      </c>
      <c r="Q7" s="89">
        <v>0</v>
      </c>
      <c r="R7" s="92"/>
      <c r="S7" s="87" t="s">
        <v>127</v>
      </c>
      <c r="T7" s="93">
        <v>45532</v>
      </c>
      <c r="U7" s="93">
        <v>45544</v>
      </c>
      <c r="V7" s="93">
        <v>45551</v>
      </c>
      <c r="W7" s="93"/>
      <c r="X7" s="89">
        <v>701185</v>
      </c>
      <c r="Y7" s="89">
        <v>0</v>
      </c>
      <c r="Z7" s="89">
        <v>0</v>
      </c>
      <c r="AA7" s="89">
        <v>0</v>
      </c>
      <c r="AB7" s="87"/>
      <c r="AC7" s="87"/>
      <c r="AD7" s="89">
        <v>0</v>
      </c>
      <c r="AE7" s="89">
        <v>0</v>
      </c>
      <c r="AF7" s="92"/>
      <c r="AG7" s="92"/>
      <c r="AH7" s="92"/>
      <c r="AI7" s="92"/>
      <c r="AJ7" s="92"/>
      <c r="AK7" s="89">
        <v>701185</v>
      </c>
      <c r="AL7" s="89">
        <v>0</v>
      </c>
      <c r="AM7" s="89">
        <v>0</v>
      </c>
      <c r="AN7" s="89">
        <v>0</v>
      </c>
      <c r="AO7" s="89">
        <v>0</v>
      </c>
      <c r="AP7" s="89">
        <v>0</v>
      </c>
      <c r="AQ7" s="89">
        <v>0</v>
      </c>
      <c r="AR7" s="89">
        <v>0</v>
      </c>
      <c r="AS7" s="89">
        <v>0</v>
      </c>
      <c r="AT7" s="89">
        <v>701185</v>
      </c>
      <c r="AU7" s="89">
        <v>0</v>
      </c>
      <c r="AV7" s="87">
        <v>4800066428</v>
      </c>
      <c r="AW7" s="93">
        <v>45638</v>
      </c>
      <c r="AX7" s="87" t="s">
        <v>280</v>
      </c>
      <c r="AY7" s="89">
        <v>2868885</v>
      </c>
    </row>
    <row r="8" spans="1:51">
      <c r="A8" s="86">
        <v>890308493</v>
      </c>
      <c r="B8" s="87" t="s">
        <v>12</v>
      </c>
      <c r="C8" s="87" t="s">
        <v>13</v>
      </c>
      <c r="D8" s="87">
        <v>115410</v>
      </c>
      <c r="E8" s="87" t="s">
        <v>251</v>
      </c>
      <c r="F8" s="87" t="s">
        <v>252</v>
      </c>
      <c r="G8" s="88">
        <v>45561</v>
      </c>
      <c r="H8" s="88">
        <v>45574</v>
      </c>
      <c r="I8" s="89">
        <v>830370</v>
      </c>
      <c r="J8" s="89">
        <v>830370</v>
      </c>
      <c r="K8" s="90" t="s">
        <v>14</v>
      </c>
      <c r="L8" s="91" t="s">
        <v>15</v>
      </c>
      <c r="M8" s="87" t="s">
        <v>16</v>
      </c>
      <c r="N8" s="87"/>
      <c r="O8" s="89" t="e">
        <v>#N/A</v>
      </c>
      <c r="P8" s="87" t="s">
        <v>281</v>
      </c>
      <c r="Q8" s="89">
        <v>0</v>
      </c>
      <c r="R8" s="92"/>
      <c r="S8" s="87" t="s">
        <v>127</v>
      </c>
      <c r="T8" s="93">
        <v>45561</v>
      </c>
      <c r="U8" s="93">
        <v>45574</v>
      </c>
      <c r="V8" s="93">
        <v>45586</v>
      </c>
      <c r="W8" s="93"/>
      <c r="X8" s="89">
        <v>830370</v>
      </c>
      <c r="Y8" s="89">
        <v>0</v>
      </c>
      <c r="Z8" s="89">
        <v>0</v>
      </c>
      <c r="AA8" s="89">
        <v>0</v>
      </c>
      <c r="AB8" s="87"/>
      <c r="AC8" s="87"/>
      <c r="AD8" s="89">
        <v>0</v>
      </c>
      <c r="AE8" s="89">
        <v>0</v>
      </c>
      <c r="AF8" s="92"/>
      <c r="AG8" s="92"/>
      <c r="AH8" s="92"/>
      <c r="AI8" s="92"/>
      <c r="AJ8" s="92"/>
      <c r="AK8" s="89">
        <v>830370</v>
      </c>
      <c r="AL8" s="89">
        <v>0</v>
      </c>
      <c r="AM8" s="89">
        <v>0</v>
      </c>
      <c r="AN8" s="89">
        <v>0</v>
      </c>
      <c r="AO8" s="89">
        <v>0</v>
      </c>
      <c r="AP8" s="89">
        <v>0</v>
      </c>
      <c r="AQ8" s="89">
        <v>0</v>
      </c>
      <c r="AR8" s="89">
        <v>0</v>
      </c>
      <c r="AS8" s="89">
        <v>0</v>
      </c>
      <c r="AT8" s="89">
        <v>830370</v>
      </c>
      <c r="AU8" s="89">
        <v>0</v>
      </c>
      <c r="AV8" s="87">
        <v>4800066428</v>
      </c>
      <c r="AW8" s="93">
        <v>45638</v>
      </c>
      <c r="AX8" s="87" t="s">
        <v>280</v>
      </c>
      <c r="AY8" s="89">
        <v>2868885</v>
      </c>
    </row>
    <row r="9" spans="1:51">
      <c r="A9" s="86">
        <v>890308493</v>
      </c>
      <c r="B9" s="87" t="s">
        <v>12</v>
      </c>
      <c r="C9" s="87" t="s">
        <v>13</v>
      </c>
      <c r="D9" s="87">
        <v>115156</v>
      </c>
      <c r="E9" s="87" t="s">
        <v>273</v>
      </c>
      <c r="F9" s="87" t="s">
        <v>274</v>
      </c>
      <c r="G9" s="88">
        <v>45533</v>
      </c>
      <c r="H9" s="88">
        <v>45544</v>
      </c>
      <c r="I9" s="89">
        <v>407312</v>
      </c>
      <c r="J9" s="89">
        <v>407312</v>
      </c>
      <c r="K9" s="90" t="s">
        <v>14</v>
      </c>
      <c r="L9" s="91" t="s">
        <v>15</v>
      </c>
      <c r="M9" s="87" t="s">
        <v>16</v>
      </c>
      <c r="N9" s="87"/>
      <c r="O9" s="89" t="e">
        <v>#N/A</v>
      </c>
      <c r="P9" s="87" t="s">
        <v>283</v>
      </c>
      <c r="Q9" s="89">
        <v>305605</v>
      </c>
      <c r="R9" s="92">
        <v>136689478</v>
      </c>
      <c r="S9" s="87" t="s">
        <v>262</v>
      </c>
      <c r="T9" s="93">
        <v>45533</v>
      </c>
      <c r="U9" s="93">
        <v>45544</v>
      </c>
      <c r="V9" s="93">
        <v>45588</v>
      </c>
      <c r="W9" s="93"/>
      <c r="X9" s="89">
        <v>442112</v>
      </c>
      <c r="Y9" s="89">
        <v>41448</v>
      </c>
      <c r="Z9" s="89">
        <v>0</v>
      </c>
      <c r="AA9" s="89">
        <v>0</v>
      </c>
      <c r="AB9" s="87"/>
      <c r="AC9" s="87"/>
      <c r="AD9" s="89">
        <v>0</v>
      </c>
      <c r="AE9" s="89">
        <v>41448</v>
      </c>
      <c r="AF9" s="92" t="s">
        <v>263</v>
      </c>
      <c r="AG9" s="92" t="s">
        <v>275</v>
      </c>
      <c r="AH9" s="92" t="s">
        <v>123</v>
      </c>
      <c r="AI9" s="92" t="s">
        <v>237</v>
      </c>
      <c r="AJ9" s="92" t="s">
        <v>238</v>
      </c>
      <c r="AK9" s="89">
        <v>60259</v>
      </c>
      <c r="AL9" s="89">
        <v>0</v>
      </c>
      <c r="AM9" s="89">
        <v>0</v>
      </c>
      <c r="AN9" s="89">
        <v>0</v>
      </c>
      <c r="AO9" s="89">
        <v>0</v>
      </c>
      <c r="AP9" s="89">
        <v>41448</v>
      </c>
      <c r="AQ9" s="89">
        <v>305605</v>
      </c>
      <c r="AR9" s="89">
        <v>0</v>
      </c>
      <c r="AS9" s="89">
        <v>0</v>
      </c>
      <c r="AT9" s="89">
        <v>60259</v>
      </c>
      <c r="AU9" s="89">
        <v>0</v>
      </c>
      <c r="AV9" s="87">
        <v>2201566032</v>
      </c>
      <c r="AW9" s="93">
        <v>45614</v>
      </c>
      <c r="AX9" s="87" t="s">
        <v>279</v>
      </c>
      <c r="AY9" s="89">
        <v>1669312</v>
      </c>
    </row>
    <row r="10" spans="1:51">
      <c r="A10" s="86">
        <v>890308493</v>
      </c>
      <c r="B10" s="87" t="s">
        <v>12</v>
      </c>
      <c r="C10" s="87" t="s">
        <v>13</v>
      </c>
      <c r="D10" s="87">
        <v>115420</v>
      </c>
      <c r="E10" s="87" t="s">
        <v>208</v>
      </c>
      <c r="F10" s="87" t="s">
        <v>209</v>
      </c>
      <c r="G10" s="88">
        <v>45562</v>
      </c>
      <c r="H10" s="88">
        <v>45574</v>
      </c>
      <c r="I10" s="89">
        <v>38379</v>
      </c>
      <c r="J10" s="89">
        <v>38379</v>
      </c>
      <c r="K10" s="90" t="s">
        <v>14</v>
      </c>
      <c r="L10" s="91" t="s">
        <v>15</v>
      </c>
      <c r="M10" s="87" t="s">
        <v>16</v>
      </c>
      <c r="N10" s="87"/>
      <c r="O10" s="89" t="e">
        <v>#N/A</v>
      </c>
      <c r="P10" s="87" t="s">
        <v>282</v>
      </c>
      <c r="Q10" s="89">
        <v>30408</v>
      </c>
      <c r="R10" s="92">
        <v>1222529067</v>
      </c>
      <c r="S10" s="87" t="s">
        <v>127</v>
      </c>
      <c r="T10" s="93">
        <v>45562</v>
      </c>
      <c r="U10" s="93">
        <v>45574</v>
      </c>
      <c r="V10" s="93">
        <v>45586</v>
      </c>
      <c r="W10" s="93"/>
      <c r="X10" s="89">
        <v>38379</v>
      </c>
      <c r="Y10" s="89">
        <v>0</v>
      </c>
      <c r="Z10" s="89">
        <v>0</v>
      </c>
      <c r="AA10" s="89">
        <v>0</v>
      </c>
      <c r="AB10" s="87"/>
      <c r="AC10" s="87"/>
      <c r="AD10" s="89">
        <v>0</v>
      </c>
      <c r="AE10" s="89">
        <v>0</v>
      </c>
      <c r="AF10" s="92"/>
      <c r="AG10" s="92"/>
      <c r="AH10" s="92"/>
      <c r="AI10" s="92"/>
      <c r="AJ10" s="92"/>
      <c r="AK10" s="89">
        <v>7971</v>
      </c>
      <c r="AL10" s="89">
        <v>0</v>
      </c>
      <c r="AM10" s="89">
        <v>0</v>
      </c>
      <c r="AN10" s="89">
        <v>0</v>
      </c>
      <c r="AO10" s="89">
        <v>0</v>
      </c>
      <c r="AP10" s="89">
        <v>0</v>
      </c>
      <c r="AQ10" s="89">
        <v>30408</v>
      </c>
      <c r="AR10" s="89">
        <v>0</v>
      </c>
      <c r="AS10" s="89">
        <v>0</v>
      </c>
      <c r="AT10" s="89">
        <v>7971</v>
      </c>
      <c r="AU10" s="89">
        <v>0</v>
      </c>
      <c r="AV10" s="87">
        <v>2201566032</v>
      </c>
      <c r="AW10" s="93">
        <v>45614</v>
      </c>
      <c r="AX10" s="87" t="s">
        <v>279</v>
      </c>
      <c r="AY10" s="89">
        <v>1669312</v>
      </c>
    </row>
    <row r="11" spans="1:51">
      <c r="A11" s="86">
        <v>890308493</v>
      </c>
      <c r="B11" s="87" t="s">
        <v>12</v>
      </c>
      <c r="C11" s="87" t="s">
        <v>13</v>
      </c>
      <c r="D11" s="87">
        <v>115245</v>
      </c>
      <c r="E11" s="87" t="s">
        <v>222</v>
      </c>
      <c r="F11" s="87" t="s">
        <v>223</v>
      </c>
      <c r="G11" s="88">
        <v>45538</v>
      </c>
      <c r="H11" s="88">
        <v>45544</v>
      </c>
      <c r="I11" s="89">
        <v>127930</v>
      </c>
      <c r="J11" s="89">
        <v>127930</v>
      </c>
      <c r="K11" s="90" t="s">
        <v>14</v>
      </c>
      <c r="L11" s="91" t="s">
        <v>15</v>
      </c>
      <c r="M11" s="87" t="s">
        <v>16</v>
      </c>
      <c r="N11" s="87"/>
      <c r="O11" s="89" t="e">
        <v>#N/A</v>
      </c>
      <c r="P11" s="87" t="s">
        <v>282</v>
      </c>
      <c r="Q11" s="89">
        <v>91127</v>
      </c>
      <c r="R11" s="92">
        <v>1222511898</v>
      </c>
      <c r="S11" s="87" t="s">
        <v>127</v>
      </c>
      <c r="T11" s="93">
        <v>45538</v>
      </c>
      <c r="U11" s="93">
        <v>45544</v>
      </c>
      <c r="V11" s="93">
        <v>45551</v>
      </c>
      <c r="W11" s="93"/>
      <c r="X11" s="89">
        <v>138160</v>
      </c>
      <c r="Y11" s="89">
        <v>0</v>
      </c>
      <c r="Z11" s="89">
        <v>0</v>
      </c>
      <c r="AA11" s="89">
        <v>0</v>
      </c>
      <c r="AB11" s="87"/>
      <c r="AC11" s="87"/>
      <c r="AD11" s="89">
        <v>0</v>
      </c>
      <c r="AE11" s="89">
        <v>0</v>
      </c>
      <c r="AF11" s="92"/>
      <c r="AG11" s="92"/>
      <c r="AH11" s="92"/>
      <c r="AI11" s="92"/>
      <c r="AJ11" s="92"/>
      <c r="AK11" s="89">
        <v>36803</v>
      </c>
      <c r="AL11" s="89">
        <v>0</v>
      </c>
      <c r="AM11" s="89">
        <v>0</v>
      </c>
      <c r="AN11" s="89">
        <v>0</v>
      </c>
      <c r="AO11" s="89">
        <v>0</v>
      </c>
      <c r="AP11" s="89">
        <v>0</v>
      </c>
      <c r="AQ11" s="89">
        <v>91127</v>
      </c>
      <c r="AR11" s="89">
        <v>0</v>
      </c>
      <c r="AS11" s="89">
        <v>0</v>
      </c>
      <c r="AT11" s="89">
        <v>36803</v>
      </c>
      <c r="AU11" s="89">
        <v>0</v>
      </c>
      <c r="AV11" s="87">
        <v>2201558181</v>
      </c>
      <c r="AW11" s="93">
        <v>45593</v>
      </c>
      <c r="AX11" s="87" t="s">
        <v>279</v>
      </c>
      <c r="AY11" s="89">
        <v>1796499</v>
      </c>
    </row>
    <row r="12" spans="1:51">
      <c r="A12" s="86">
        <v>890308493</v>
      </c>
      <c r="B12" s="87" t="s">
        <v>12</v>
      </c>
      <c r="C12" s="87" t="s">
        <v>13</v>
      </c>
      <c r="D12" s="87">
        <v>115254</v>
      </c>
      <c r="E12" s="87" t="s">
        <v>216</v>
      </c>
      <c r="F12" s="87" t="s">
        <v>217</v>
      </c>
      <c r="G12" s="88">
        <v>45541</v>
      </c>
      <c r="H12" s="88">
        <v>45544</v>
      </c>
      <c r="I12" s="89">
        <v>140723</v>
      </c>
      <c r="J12" s="89">
        <v>140723</v>
      </c>
      <c r="K12" s="90" t="s">
        <v>14</v>
      </c>
      <c r="L12" s="91" t="s">
        <v>15</v>
      </c>
      <c r="M12" s="87" t="s">
        <v>16</v>
      </c>
      <c r="N12" s="87"/>
      <c r="O12" s="89" t="e">
        <v>#N/A</v>
      </c>
      <c r="P12" s="87" t="s">
        <v>282</v>
      </c>
      <c r="Q12" s="89">
        <v>103920</v>
      </c>
      <c r="R12" s="92">
        <v>1222511896</v>
      </c>
      <c r="S12" s="87" t="s">
        <v>127</v>
      </c>
      <c r="T12" s="93">
        <v>45541</v>
      </c>
      <c r="U12" s="93">
        <v>45544</v>
      </c>
      <c r="V12" s="93">
        <v>45551</v>
      </c>
      <c r="W12" s="93"/>
      <c r="X12" s="89">
        <v>151976</v>
      </c>
      <c r="Y12" s="89">
        <v>0</v>
      </c>
      <c r="Z12" s="89">
        <v>0</v>
      </c>
      <c r="AA12" s="89">
        <v>0</v>
      </c>
      <c r="AB12" s="87"/>
      <c r="AC12" s="87"/>
      <c r="AD12" s="89">
        <v>0</v>
      </c>
      <c r="AE12" s="89">
        <v>0</v>
      </c>
      <c r="AF12" s="92"/>
      <c r="AG12" s="92"/>
      <c r="AH12" s="92"/>
      <c r="AI12" s="92"/>
      <c r="AJ12" s="92"/>
      <c r="AK12" s="89">
        <v>36803</v>
      </c>
      <c r="AL12" s="89">
        <v>0</v>
      </c>
      <c r="AM12" s="89">
        <v>0</v>
      </c>
      <c r="AN12" s="89">
        <v>0</v>
      </c>
      <c r="AO12" s="89">
        <v>0</v>
      </c>
      <c r="AP12" s="89">
        <v>0</v>
      </c>
      <c r="AQ12" s="89">
        <v>103920</v>
      </c>
      <c r="AR12" s="89">
        <v>0</v>
      </c>
      <c r="AS12" s="89">
        <v>0</v>
      </c>
      <c r="AT12" s="89">
        <v>36803</v>
      </c>
      <c r="AU12" s="89">
        <v>0</v>
      </c>
      <c r="AV12" s="87">
        <v>2201558181</v>
      </c>
      <c r="AW12" s="93">
        <v>45593</v>
      </c>
      <c r="AX12" s="87" t="s">
        <v>279</v>
      </c>
      <c r="AY12" s="89">
        <v>1796499</v>
      </c>
    </row>
    <row r="13" spans="1:51">
      <c r="A13" s="86">
        <v>890308493</v>
      </c>
      <c r="B13" s="87" t="s">
        <v>12</v>
      </c>
      <c r="C13" s="87" t="s">
        <v>13</v>
      </c>
      <c r="D13" s="87">
        <v>115407</v>
      </c>
      <c r="E13" s="87" t="s">
        <v>206</v>
      </c>
      <c r="F13" s="87" t="s">
        <v>207</v>
      </c>
      <c r="G13" s="88">
        <v>45561</v>
      </c>
      <c r="H13" s="88">
        <v>45574</v>
      </c>
      <c r="I13" s="89">
        <v>191895</v>
      </c>
      <c r="J13" s="89">
        <v>191895</v>
      </c>
      <c r="K13" s="90" t="s">
        <v>14</v>
      </c>
      <c r="L13" s="91" t="s">
        <v>15</v>
      </c>
      <c r="M13" s="87" t="s">
        <v>16</v>
      </c>
      <c r="N13" s="87"/>
      <c r="O13" s="89" t="e">
        <v>#N/A</v>
      </c>
      <c r="P13" s="87" t="s">
        <v>282</v>
      </c>
      <c r="Q13" s="89">
        <v>152040</v>
      </c>
      <c r="R13" s="92">
        <v>1222529082</v>
      </c>
      <c r="S13" s="87" t="s">
        <v>127</v>
      </c>
      <c r="T13" s="93">
        <v>45561</v>
      </c>
      <c r="U13" s="93">
        <v>45574</v>
      </c>
      <c r="V13" s="93">
        <v>45586</v>
      </c>
      <c r="W13" s="93"/>
      <c r="X13" s="89">
        <v>191895</v>
      </c>
      <c r="Y13" s="89">
        <v>0</v>
      </c>
      <c r="Z13" s="89">
        <v>0</v>
      </c>
      <c r="AA13" s="89">
        <v>0</v>
      </c>
      <c r="AB13" s="87"/>
      <c r="AC13" s="87"/>
      <c r="AD13" s="89">
        <v>0</v>
      </c>
      <c r="AE13" s="89">
        <v>0</v>
      </c>
      <c r="AF13" s="92"/>
      <c r="AG13" s="92"/>
      <c r="AH13" s="92"/>
      <c r="AI13" s="92"/>
      <c r="AJ13" s="92"/>
      <c r="AK13" s="89">
        <v>39855</v>
      </c>
      <c r="AL13" s="89">
        <v>0</v>
      </c>
      <c r="AM13" s="89">
        <v>0</v>
      </c>
      <c r="AN13" s="89">
        <v>0</v>
      </c>
      <c r="AO13" s="89">
        <v>0</v>
      </c>
      <c r="AP13" s="89">
        <v>0</v>
      </c>
      <c r="AQ13" s="89">
        <v>152040</v>
      </c>
      <c r="AR13" s="89">
        <v>0</v>
      </c>
      <c r="AS13" s="89">
        <v>0</v>
      </c>
      <c r="AT13" s="89">
        <v>39855</v>
      </c>
      <c r="AU13" s="89">
        <v>0</v>
      </c>
      <c r="AV13" s="87">
        <v>2201566032</v>
      </c>
      <c r="AW13" s="93">
        <v>45614</v>
      </c>
      <c r="AX13" s="87" t="s">
        <v>279</v>
      </c>
      <c r="AY13" s="89">
        <v>1669312</v>
      </c>
    </row>
    <row r="14" spans="1:51">
      <c r="A14" s="86">
        <v>890308493</v>
      </c>
      <c r="B14" s="87" t="s">
        <v>12</v>
      </c>
      <c r="C14" s="87" t="s">
        <v>13</v>
      </c>
      <c r="D14" s="87">
        <v>115763</v>
      </c>
      <c r="E14" s="87" t="s">
        <v>192</v>
      </c>
      <c r="F14" s="87" t="s">
        <v>193</v>
      </c>
      <c r="G14" s="88">
        <v>45596</v>
      </c>
      <c r="H14" s="88">
        <v>45608</v>
      </c>
      <c r="I14" s="89">
        <v>519234</v>
      </c>
      <c r="J14" s="89">
        <v>519234</v>
      </c>
      <c r="K14" s="90" t="s">
        <v>14</v>
      </c>
      <c r="L14" s="91" t="s">
        <v>15</v>
      </c>
      <c r="M14" s="87" t="s">
        <v>16</v>
      </c>
      <c r="N14" s="87"/>
      <c r="O14" s="89" t="e">
        <v>#N/A</v>
      </c>
      <c r="P14" s="87" t="s">
        <v>282</v>
      </c>
      <c r="Q14" s="89">
        <v>457284</v>
      </c>
      <c r="R14" s="92">
        <v>1222546769</v>
      </c>
      <c r="S14" s="87" t="s">
        <v>127</v>
      </c>
      <c r="T14" s="93">
        <v>45596</v>
      </c>
      <c r="U14" s="93">
        <v>45608</v>
      </c>
      <c r="V14" s="93">
        <v>45622</v>
      </c>
      <c r="W14" s="93"/>
      <c r="X14" s="89">
        <v>599234</v>
      </c>
      <c r="Y14" s="89">
        <v>0</v>
      </c>
      <c r="Z14" s="89">
        <v>0</v>
      </c>
      <c r="AA14" s="89">
        <v>0</v>
      </c>
      <c r="AB14" s="87"/>
      <c r="AC14" s="87"/>
      <c r="AD14" s="89">
        <v>0</v>
      </c>
      <c r="AE14" s="89">
        <v>0</v>
      </c>
      <c r="AF14" s="92"/>
      <c r="AG14" s="92"/>
      <c r="AH14" s="92"/>
      <c r="AI14" s="92"/>
      <c r="AJ14" s="92"/>
      <c r="AK14" s="89">
        <v>61950</v>
      </c>
      <c r="AL14" s="89">
        <v>0</v>
      </c>
      <c r="AM14" s="89">
        <v>0</v>
      </c>
      <c r="AN14" s="89">
        <v>0</v>
      </c>
      <c r="AO14" s="89">
        <v>0</v>
      </c>
      <c r="AP14" s="89">
        <v>0</v>
      </c>
      <c r="AQ14" s="89">
        <v>457284</v>
      </c>
      <c r="AR14" s="89">
        <v>0</v>
      </c>
      <c r="AS14" s="89">
        <v>0</v>
      </c>
      <c r="AT14" s="89">
        <v>61950</v>
      </c>
      <c r="AU14" s="89">
        <v>0</v>
      </c>
      <c r="AV14" s="87">
        <v>2201574604</v>
      </c>
      <c r="AW14" s="93">
        <v>45642</v>
      </c>
      <c r="AX14" s="87" t="s">
        <v>279</v>
      </c>
      <c r="AY14" s="89">
        <v>2632815</v>
      </c>
    </row>
    <row r="15" spans="1:51">
      <c r="A15" s="86">
        <v>890308493</v>
      </c>
      <c r="B15" s="87" t="s">
        <v>12</v>
      </c>
      <c r="C15" s="87" t="s">
        <v>17</v>
      </c>
      <c r="D15" s="87">
        <v>109160</v>
      </c>
      <c r="E15" s="87" t="s">
        <v>220</v>
      </c>
      <c r="F15" s="87" t="s">
        <v>221</v>
      </c>
      <c r="G15" s="88">
        <v>45537</v>
      </c>
      <c r="H15" s="88">
        <v>45537</v>
      </c>
      <c r="I15" s="89">
        <v>679158</v>
      </c>
      <c r="J15" s="89">
        <v>679158</v>
      </c>
      <c r="K15" s="90" t="s">
        <v>14</v>
      </c>
      <c r="L15" s="91" t="s">
        <v>15</v>
      </c>
      <c r="M15" s="87" t="s">
        <v>16</v>
      </c>
      <c r="N15" s="87"/>
      <c r="O15" s="89" t="e">
        <v>#N/A</v>
      </c>
      <c r="P15" s="87" t="s">
        <v>282</v>
      </c>
      <c r="Q15" s="89">
        <v>489409</v>
      </c>
      <c r="R15" s="92">
        <v>1222511884</v>
      </c>
      <c r="S15" s="87" t="s">
        <v>127</v>
      </c>
      <c r="T15" s="93">
        <v>45530</v>
      </c>
      <c r="U15" s="93">
        <v>45537</v>
      </c>
      <c r="V15" s="93">
        <v>45551</v>
      </c>
      <c r="W15" s="93"/>
      <c r="X15" s="89">
        <v>700758</v>
      </c>
      <c r="Y15" s="89">
        <v>0</v>
      </c>
      <c r="Z15" s="89">
        <v>0</v>
      </c>
      <c r="AA15" s="89">
        <v>0</v>
      </c>
      <c r="AB15" s="87"/>
      <c r="AC15" s="87"/>
      <c r="AD15" s="89">
        <v>0</v>
      </c>
      <c r="AE15" s="89">
        <v>0</v>
      </c>
      <c r="AF15" s="92"/>
      <c r="AG15" s="92"/>
      <c r="AH15" s="92"/>
      <c r="AI15" s="92"/>
      <c r="AJ15" s="92"/>
      <c r="AK15" s="89">
        <v>189749</v>
      </c>
      <c r="AL15" s="89">
        <v>0</v>
      </c>
      <c r="AM15" s="89">
        <v>0</v>
      </c>
      <c r="AN15" s="89">
        <v>0</v>
      </c>
      <c r="AO15" s="89">
        <v>0</v>
      </c>
      <c r="AP15" s="89">
        <v>0</v>
      </c>
      <c r="AQ15" s="89">
        <v>489409</v>
      </c>
      <c r="AR15" s="89">
        <v>0</v>
      </c>
      <c r="AS15" s="89">
        <v>0</v>
      </c>
      <c r="AT15" s="89">
        <v>189749</v>
      </c>
      <c r="AU15" s="89">
        <v>0</v>
      </c>
      <c r="AV15" s="87">
        <v>2201558181</v>
      </c>
      <c r="AW15" s="93">
        <v>45593</v>
      </c>
      <c r="AX15" s="87" t="s">
        <v>279</v>
      </c>
      <c r="AY15" s="89">
        <v>1796499</v>
      </c>
    </row>
    <row r="16" spans="1:51">
      <c r="A16" s="86">
        <v>890308493</v>
      </c>
      <c r="B16" s="87" t="s">
        <v>12</v>
      </c>
      <c r="C16" s="87" t="s">
        <v>13</v>
      </c>
      <c r="D16" s="87">
        <v>115485</v>
      </c>
      <c r="E16" s="87" t="s">
        <v>188</v>
      </c>
      <c r="F16" s="87" t="s">
        <v>189</v>
      </c>
      <c r="G16" s="88">
        <v>45565</v>
      </c>
      <c r="H16" s="88">
        <v>45574</v>
      </c>
      <c r="I16" s="89">
        <v>555900</v>
      </c>
      <c r="J16" s="89">
        <v>555900</v>
      </c>
      <c r="K16" s="90" t="s">
        <v>14</v>
      </c>
      <c r="L16" s="91" t="s">
        <v>15</v>
      </c>
      <c r="M16" s="87" t="s">
        <v>16</v>
      </c>
      <c r="N16" s="87"/>
      <c r="O16" s="89" t="e">
        <v>#N/A</v>
      </c>
      <c r="P16" s="87" t="s">
        <v>282</v>
      </c>
      <c r="Q16" s="89">
        <v>508915</v>
      </c>
      <c r="R16" s="92">
        <v>1222529066</v>
      </c>
      <c r="S16" s="87" t="s">
        <v>127</v>
      </c>
      <c r="T16" s="93">
        <v>45565</v>
      </c>
      <c r="U16" s="93">
        <v>45574</v>
      </c>
      <c r="V16" s="93">
        <v>45586</v>
      </c>
      <c r="W16" s="93"/>
      <c r="X16" s="89">
        <v>668700</v>
      </c>
      <c r="Y16" s="89">
        <v>0</v>
      </c>
      <c r="Z16" s="89">
        <v>0</v>
      </c>
      <c r="AA16" s="89">
        <v>0</v>
      </c>
      <c r="AB16" s="87"/>
      <c r="AC16" s="87"/>
      <c r="AD16" s="89">
        <v>0</v>
      </c>
      <c r="AE16" s="89">
        <v>0</v>
      </c>
      <c r="AF16" s="92"/>
      <c r="AG16" s="92"/>
      <c r="AH16" s="92"/>
      <c r="AI16" s="92"/>
      <c r="AJ16" s="92"/>
      <c r="AK16" s="89">
        <v>46985</v>
      </c>
      <c r="AL16" s="89">
        <v>0</v>
      </c>
      <c r="AM16" s="89">
        <v>0</v>
      </c>
      <c r="AN16" s="89">
        <v>0</v>
      </c>
      <c r="AO16" s="89">
        <v>0</v>
      </c>
      <c r="AP16" s="89">
        <v>0</v>
      </c>
      <c r="AQ16" s="89">
        <v>508915</v>
      </c>
      <c r="AR16" s="89">
        <v>0</v>
      </c>
      <c r="AS16" s="89">
        <v>0</v>
      </c>
      <c r="AT16" s="89">
        <v>46985</v>
      </c>
      <c r="AU16" s="89">
        <v>0</v>
      </c>
      <c r="AV16" s="87">
        <v>2201566032</v>
      </c>
      <c r="AW16" s="93">
        <v>45614</v>
      </c>
      <c r="AX16" s="87" t="s">
        <v>279</v>
      </c>
      <c r="AY16" s="89">
        <v>1669312</v>
      </c>
    </row>
    <row r="17" spans="1:51">
      <c r="A17" s="86">
        <v>890308493</v>
      </c>
      <c r="B17" s="87" t="s">
        <v>12</v>
      </c>
      <c r="C17" s="87" t="s">
        <v>13</v>
      </c>
      <c r="D17" s="87">
        <v>115413</v>
      </c>
      <c r="E17" s="87" t="s">
        <v>230</v>
      </c>
      <c r="F17" s="87" t="s">
        <v>231</v>
      </c>
      <c r="G17" s="88">
        <v>45561</v>
      </c>
      <c r="H17" s="88">
        <v>45574</v>
      </c>
      <c r="I17" s="89">
        <v>1184466</v>
      </c>
      <c r="J17" s="89">
        <v>1184466</v>
      </c>
      <c r="K17" s="90" t="s">
        <v>14</v>
      </c>
      <c r="L17" s="91" t="s">
        <v>15</v>
      </c>
      <c r="M17" s="87" t="s">
        <v>16</v>
      </c>
      <c r="N17" s="87"/>
      <c r="O17" s="89" t="e">
        <v>#N/A</v>
      </c>
      <c r="P17" s="87" t="s">
        <v>282</v>
      </c>
      <c r="Q17" s="89">
        <v>726993</v>
      </c>
      <c r="R17" s="92">
        <v>1222529078</v>
      </c>
      <c r="S17" s="87" t="s">
        <v>127</v>
      </c>
      <c r="T17" s="93">
        <v>45561</v>
      </c>
      <c r="U17" s="93">
        <v>45574</v>
      </c>
      <c r="V17" s="93">
        <v>45586</v>
      </c>
      <c r="W17" s="93"/>
      <c r="X17" s="89">
        <v>1221256</v>
      </c>
      <c r="Y17" s="89">
        <v>0</v>
      </c>
      <c r="Z17" s="89">
        <v>0</v>
      </c>
      <c r="AA17" s="89">
        <v>0</v>
      </c>
      <c r="AB17" s="87"/>
      <c r="AC17" s="87"/>
      <c r="AD17" s="89">
        <v>0</v>
      </c>
      <c r="AE17" s="89">
        <v>0</v>
      </c>
      <c r="AF17" s="92"/>
      <c r="AG17" s="92"/>
      <c r="AH17" s="92"/>
      <c r="AI17" s="92"/>
      <c r="AJ17" s="92"/>
      <c r="AK17" s="89">
        <v>457473</v>
      </c>
      <c r="AL17" s="89">
        <v>0</v>
      </c>
      <c r="AM17" s="89">
        <v>0</v>
      </c>
      <c r="AN17" s="89">
        <v>0</v>
      </c>
      <c r="AO17" s="89">
        <v>0</v>
      </c>
      <c r="AP17" s="89">
        <v>0</v>
      </c>
      <c r="AQ17" s="89">
        <v>726993</v>
      </c>
      <c r="AR17" s="89">
        <v>0</v>
      </c>
      <c r="AS17" s="89">
        <v>0</v>
      </c>
      <c r="AT17" s="89">
        <v>457473</v>
      </c>
      <c r="AU17" s="89">
        <v>0</v>
      </c>
      <c r="AV17" s="87">
        <v>2201566032</v>
      </c>
      <c r="AW17" s="93">
        <v>45614</v>
      </c>
      <c r="AX17" s="87" t="s">
        <v>279</v>
      </c>
      <c r="AY17" s="89">
        <v>1669312</v>
      </c>
    </row>
    <row r="18" spans="1:51">
      <c r="A18" s="86">
        <v>890308493</v>
      </c>
      <c r="B18" s="87" t="s">
        <v>12</v>
      </c>
      <c r="C18" s="87" t="s">
        <v>17</v>
      </c>
      <c r="D18" s="87">
        <v>109228</v>
      </c>
      <c r="E18" s="87" t="s">
        <v>218</v>
      </c>
      <c r="F18" s="87" t="s">
        <v>219</v>
      </c>
      <c r="G18" s="88">
        <v>45560</v>
      </c>
      <c r="H18" s="88">
        <v>45566</v>
      </c>
      <c r="I18" s="89">
        <v>1009794</v>
      </c>
      <c r="J18" s="89">
        <v>1009794</v>
      </c>
      <c r="K18" s="90" t="s">
        <v>14</v>
      </c>
      <c r="L18" s="91" t="s">
        <v>15</v>
      </c>
      <c r="M18" s="87" t="s">
        <v>16</v>
      </c>
      <c r="N18" s="87"/>
      <c r="O18" s="89" t="e">
        <v>#N/A</v>
      </c>
      <c r="P18" s="87" t="s">
        <v>282</v>
      </c>
      <c r="Q18" s="89">
        <v>743812</v>
      </c>
      <c r="R18" s="92">
        <v>1222528169</v>
      </c>
      <c r="S18" s="87" t="s">
        <v>127</v>
      </c>
      <c r="T18" s="93">
        <v>45560</v>
      </c>
      <c r="U18" s="93">
        <v>45566</v>
      </c>
      <c r="V18" s="93">
        <v>45573</v>
      </c>
      <c r="W18" s="93"/>
      <c r="X18" s="89">
        <v>1048594</v>
      </c>
      <c r="Y18" s="89">
        <v>0</v>
      </c>
      <c r="Z18" s="89">
        <v>0</v>
      </c>
      <c r="AA18" s="89">
        <v>0</v>
      </c>
      <c r="AB18" s="87"/>
      <c r="AC18" s="87"/>
      <c r="AD18" s="89">
        <v>0</v>
      </c>
      <c r="AE18" s="89">
        <v>0</v>
      </c>
      <c r="AF18" s="92"/>
      <c r="AG18" s="92"/>
      <c r="AH18" s="92"/>
      <c r="AI18" s="92"/>
      <c r="AJ18" s="92"/>
      <c r="AK18" s="89">
        <v>265982</v>
      </c>
      <c r="AL18" s="89">
        <v>0</v>
      </c>
      <c r="AM18" s="89">
        <v>0</v>
      </c>
      <c r="AN18" s="89">
        <v>0</v>
      </c>
      <c r="AO18" s="89">
        <v>0</v>
      </c>
      <c r="AP18" s="89">
        <v>0</v>
      </c>
      <c r="AQ18" s="89">
        <v>743812</v>
      </c>
      <c r="AR18" s="89">
        <v>0</v>
      </c>
      <c r="AS18" s="89">
        <v>0</v>
      </c>
      <c r="AT18" s="89">
        <v>265982</v>
      </c>
      <c r="AU18" s="89">
        <v>0</v>
      </c>
      <c r="AV18" s="87">
        <v>2201566032</v>
      </c>
      <c r="AW18" s="93">
        <v>45614</v>
      </c>
      <c r="AX18" s="87" t="s">
        <v>279</v>
      </c>
      <c r="AY18" s="89">
        <v>1669312</v>
      </c>
    </row>
    <row r="19" spans="1:51">
      <c r="A19" s="86">
        <v>890308493</v>
      </c>
      <c r="B19" s="87" t="s">
        <v>12</v>
      </c>
      <c r="C19" s="87" t="s">
        <v>13</v>
      </c>
      <c r="D19" s="87">
        <v>115412</v>
      </c>
      <c r="E19" s="87" t="s">
        <v>212</v>
      </c>
      <c r="F19" s="87" t="s">
        <v>213</v>
      </c>
      <c r="G19" s="88">
        <v>45561</v>
      </c>
      <c r="H19" s="88">
        <v>45574</v>
      </c>
      <c r="I19" s="89">
        <v>1126144</v>
      </c>
      <c r="J19" s="89">
        <v>1126144</v>
      </c>
      <c r="K19" s="90" t="s">
        <v>14</v>
      </c>
      <c r="L19" s="91" t="s">
        <v>15</v>
      </c>
      <c r="M19" s="87" t="s">
        <v>16</v>
      </c>
      <c r="N19" s="87"/>
      <c r="O19" s="89" t="e">
        <v>#N/A</v>
      </c>
      <c r="P19" s="87" t="s">
        <v>282</v>
      </c>
      <c r="Q19" s="89">
        <v>851864</v>
      </c>
      <c r="R19" s="92">
        <v>1222529079</v>
      </c>
      <c r="S19" s="87" t="s">
        <v>127</v>
      </c>
      <c r="T19" s="93">
        <v>45561</v>
      </c>
      <c r="U19" s="93">
        <v>45574</v>
      </c>
      <c r="V19" s="93">
        <v>45586</v>
      </c>
      <c r="W19" s="93"/>
      <c r="X19" s="89">
        <v>1160544</v>
      </c>
      <c r="Y19" s="89">
        <v>0</v>
      </c>
      <c r="Z19" s="89">
        <v>0</v>
      </c>
      <c r="AA19" s="89">
        <v>0</v>
      </c>
      <c r="AB19" s="87"/>
      <c r="AC19" s="87"/>
      <c r="AD19" s="89">
        <v>0</v>
      </c>
      <c r="AE19" s="89">
        <v>0</v>
      </c>
      <c r="AF19" s="92"/>
      <c r="AG19" s="92"/>
      <c r="AH19" s="92"/>
      <c r="AI19" s="92"/>
      <c r="AJ19" s="92"/>
      <c r="AK19" s="89">
        <v>274280</v>
      </c>
      <c r="AL19" s="89">
        <v>0</v>
      </c>
      <c r="AM19" s="89">
        <v>0</v>
      </c>
      <c r="AN19" s="89">
        <v>0</v>
      </c>
      <c r="AO19" s="89">
        <v>0</v>
      </c>
      <c r="AP19" s="89">
        <v>0</v>
      </c>
      <c r="AQ19" s="89">
        <v>851864</v>
      </c>
      <c r="AR19" s="89">
        <v>0</v>
      </c>
      <c r="AS19" s="89">
        <v>0</v>
      </c>
      <c r="AT19" s="89">
        <v>274280</v>
      </c>
      <c r="AU19" s="89">
        <v>0</v>
      </c>
      <c r="AV19" s="87">
        <v>2201566032</v>
      </c>
      <c r="AW19" s="93">
        <v>45614</v>
      </c>
      <c r="AX19" s="87" t="s">
        <v>279</v>
      </c>
      <c r="AY19" s="89">
        <v>1669312</v>
      </c>
    </row>
    <row r="20" spans="1:51">
      <c r="A20" s="86">
        <v>890308493</v>
      </c>
      <c r="B20" s="87" t="s">
        <v>12</v>
      </c>
      <c r="C20" s="87" t="s">
        <v>13</v>
      </c>
      <c r="D20" s="87">
        <v>115416</v>
      </c>
      <c r="E20" s="87" t="s">
        <v>210</v>
      </c>
      <c r="F20" s="87" t="s">
        <v>211</v>
      </c>
      <c r="G20" s="88">
        <v>45561</v>
      </c>
      <c r="H20" s="88">
        <v>45574</v>
      </c>
      <c r="I20" s="89">
        <v>1129528</v>
      </c>
      <c r="J20" s="89">
        <v>1129528</v>
      </c>
      <c r="K20" s="90" t="s">
        <v>14</v>
      </c>
      <c r="L20" s="91" t="s">
        <v>15</v>
      </c>
      <c r="M20" s="87" t="s">
        <v>16</v>
      </c>
      <c r="N20" s="87"/>
      <c r="O20" s="89" t="e">
        <v>#N/A</v>
      </c>
      <c r="P20" s="87" t="s">
        <v>282</v>
      </c>
      <c r="Q20" s="89">
        <v>891361</v>
      </c>
      <c r="R20" s="92">
        <v>1222529072</v>
      </c>
      <c r="S20" s="87" t="s">
        <v>127</v>
      </c>
      <c r="T20" s="93">
        <v>45561</v>
      </c>
      <c r="U20" s="93">
        <v>45574</v>
      </c>
      <c r="V20" s="93">
        <v>45586</v>
      </c>
      <c r="W20" s="93"/>
      <c r="X20" s="89">
        <v>1146728</v>
      </c>
      <c r="Y20" s="89">
        <v>0</v>
      </c>
      <c r="Z20" s="89">
        <v>0</v>
      </c>
      <c r="AA20" s="89">
        <v>0</v>
      </c>
      <c r="AB20" s="87"/>
      <c r="AC20" s="87"/>
      <c r="AD20" s="89">
        <v>0</v>
      </c>
      <c r="AE20" s="89">
        <v>0</v>
      </c>
      <c r="AF20" s="92"/>
      <c r="AG20" s="92"/>
      <c r="AH20" s="92"/>
      <c r="AI20" s="92"/>
      <c r="AJ20" s="92"/>
      <c r="AK20" s="89">
        <v>238167</v>
      </c>
      <c r="AL20" s="89">
        <v>0</v>
      </c>
      <c r="AM20" s="89">
        <v>0</v>
      </c>
      <c r="AN20" s="89">
        <v>0</v>
      </c>
      <c r="AO20" s="89">
        <v>0</v>
      </c>
      <c r="AP20" s="89">
        <v>0</v>
      </c>
      <c r="AQ20" s="89">
        <v>891361</v>
      </c>
      <c r="AR20" s="89">
        <v>0</v>
      </c>
      <c r="AS20" s="89">
        <v>0</v>
      </c>
      <c r="AT20" s="89">
        <v>238167</v>
      </c>
      <c r="AU20" s="89">
        <v>0</v>
      </c>
      <c r="AV20" s="87">
        <v>2201566032</v>
      </c>
      <c r="AW20" s="93">
        <v>45614</v>
      </c>
      <c r="AX20" s="87" t="s">
        <v>279</v>
      </c>
      <c r="AY20" s="89">
        <v>1669312</v>
      </c>
    </row>
    <row r="21" spans="1:51">
      <c r="A21" s="86">
        <v>890308493</v>
      </c>
      <c r="B21" s="87" t="s">
        <v>12</v>
      </c>
      <c r="C21" s="87" t="s">
        <v>17</v>
      </c>
      <c r="D21" s="87">
        <v>109298</v>
      </c>
      <c r="E21" s="87" t="s">
        <v>224</v>
      </c>
      <c r="F21" s="87" t="s">
        <v>225</v>
      </c>
      <c r="G21" s="88">
        <v>45593</v>
      </c>
      <c r="H21" s="88">
        <v>45597</v>
      </c>
      <c r="I21" s="89">
        <v>1322338</v>
      </c>
      <c r="J21" s="89">
        <v>1322338</v>
      </c>
      <c r="K21" s="90" t="s">
        <v>14</v>
      </c>
      <c r="L21" s="91" t="s">
        <v>15</v>
      </c>
      <c r="M21" s="87" t="s">
        <v>16</v>
      </c>
      <c r="N21" s="87"/>
      <c r="O21" s="89" t="e">
        <v>#N/A</v>
      </c>
      <c r="P21" s="87" t="s">
        <v>282</v>
      </c>
      <c r="Q21" s="89">
        <v>896476</v>
      </c>
      <c r="R21" s="92">
        <v>1222540023</v>
      </c>
      <c r="S21" s="87" t="s">
        <v>127</v>
      </c>
      <c r="T21" s="93">
        <v>45593</v>
      </c>
      <c r="U21" s="93">
        <v>45597</v>
      </c>
      <c r="V21" s="93">
        <v>45622</v>
      </c>
      <c r="W21" s="93"/>
      <c r="X21" s="89">
        <v>1356738</v>
      </c>
      <c r="Y21" s="89">
        <v>0</v>
      </c>
      <c r="Z21" s="89">
        <v>0</v>
      </c>
      <c r="AA21" s="89">
        <v>0</v>
      </c>
      <c r="AB21" s="87"/>
      <c r="AC21" s="87"/>
      <c r="AD21" s="89">
        <v>0</v>
      </c>
      <c r="AE21" s="89">
        <v>0</v>
      </c>
      <c r="AF21" s="92"/>
      <c r="AG21" s="92"/>
      <c r="AH21" s="92"/>
      <c r="AI21" s="92"/>
      <c r="AJ21" s="92"/>
      <c r="AK21" s="89">
        <v>425862</v>
      </c>
      <c r="AL21" s="89">
        <v>0</v>
      </c>
      <c r="AM21" s="89">
        <v>0</v>
      </c>
      <c r="AN21" s="89">
        <v>0</v>
      </c>
      <c r="AO21" s="89">
        <v>0</v>
      </c>
      <c r="AP21" s="89">
        <v>0</v>
      </c>
      <c r="AQ21" s="89">
        <v>896476</v>
      </c>
      <c r="AR21" s="89">
        <v>0</v>
      </c>
      <c r="AS21" s="89">
        <v>0</v>
      </c>
      <c r="AT21" s="89">
        <v>425862</v>
      </c>
      <c r="AU21" s="89">
        <v>0</v>
      </c>
      <c r="AV21" s="87">
        <v>2201574604</v>
      </c>
      <c r="AW21" s="93">
        <v>45642</v>
      </c>
      <c r="AX21" s="87" t="s">
        <v>279</v>
      </c>
      <c r="AY21" s="89">
        <v>2632815</v>
      </c>
    </row>
    <row r="22" spans="1:51">
      <c r="A22" s="86">
        <v>890308493</v>
      </c>
      <c r="B22" s="87" t="s">
        <v>12</v>
      </c>
      <c r="C22" s="87" t="s">
        <v>13</v>
      </c>
      <c r="D22" s="87">
        <v>115155</v>
      </c>
      <c r="E22" s="87" t="s">
        <v>202</v>
      </c>
      <c r="F22" s="87" t="s">
        <v>203</v>
      </c>
      <c r="G22" s="88">
        <v>45533</v>
      </c>
      <c r="H22" s="88">
        <v>45544</v>
      </c>
      <c r="I22" s="89">
        <v>1130570</v>
      </c>
      <c r="J22" s="89">
        <v>1130570</v>
      </c>
      <c r="K22" s="90" t="s">
        <v>14</v>
      </c>
      <c r="L22" s="91" t="s">
        <v>15</v>
      </c>
      <c r="M22" s="87" t="s">
        <v>16</v>
      </c>
      <c r="N22" s="87"/>
      <c r="O22" s="89" t="e">
        <v>#N/A</v>
      </c>
      <c r="P22" s="87" t="s">
        <v>282</v>
      </c>
      <c r="Q22" s="89">
        <v>918010</v>
      </c>
      <c r="R22" s="92">
        <v>1222511868</v>
      </c>
      <c r="S22" s="87" t="s">
        <v>127</v>
      </c>
      <c r="T22" s="93">
        <v>45533</v>
      </c>
      <c r="U22" s="93">
        <v>45544</v>
      </c>
      <c r="V22" s="93">
        <v>45551</v>
      </c>
      <c r="W22" s="93"/>
      <c r="X22" s="89">
        <v>1151370</v>
      </c>
      <c r="Y22" s="89">
        <v>0</v>
      </c>
      <c r="Z22" s="89">
        <v>0</v>
      </c>
      <c r="AA22" s="89">
        <v>0</v>
      </c>
      <c r="AB22" s="87"/>
      <c r="AC22" s="87"/>
      <c r="AD22" s="89">
        <v>0</v>
      </c>
      <c r="AE22" s="89">
        <v>0</v>
      </c>
      <c r="AF22" s="92"/>
      <c r="AG22" s="92"/>
      <c r="AH22" s="92"/>
      <c r="AI22" s="92"/>
      <c r="AJ22" s="92"/>
      <c r="AK22" s="89">
        <v>212560</v>
      </c>
      <c r="AL22" s="89">
        <v>0</v>
      </c>
      <c r="AM22" s="89">
        <v>0</v>
      </c>
      <c r="AN22" s="89">
        <v>0</v>
      </c>
      <c r="AO22" s="89">
        <v>0</v>
      </c>
      <c r="AP22" s="89">
        <v>0</v>
      </c>
      <c r="AQ22" s="89">
        <v>918010</v>
      </c>
      <c r="AR22" s="89">
        <v>0</v>
      </c>
      <c r="AS22" s="89">
        <v>0</v>
      </c>
      <c r="AT22" s="89">
        <v>212560</v>
      </c>
      <c r="AU22" s="89">
        <v>0</v>
      </c>
      <c r="AV22" s="87">
        <v>2201558181</v>
      </c>
      <c r="AW22" s="93">
        <v>45593</v>
      </c>
      <c r="AX22" s="87" t="s">
        <v>279</v>
      </c>
      <c r="AY22" s="89">
        <v>1796499</v>
      </c>
    </row>
    <row r="23" spans="1:51">
      <c r="A23" s="86">
        <v>890308493</v>
      </c>
      <c r="B23" s="87" t="s">
        <v>12</v>
      </c>
      <c r="C23" s="87" t="s">
        <v>13</v>
      </c>
      <c r="D23" s="87">
        <v>115154</v>
      </c>
      <c r="E23" s="87" t="s">
        <v>200</v>
      </c>
      <c r="F23" s="87" t="s">
        <v>201</v>
      </c>
      <c r="G23" s="88">
        <v>45533</v>
      </c>
      <c r="H23" s="88">
        <v>45544</v>
      </c>
      <c r="I23" s="89">
        <v>1406809</v>
      </c>
      <c r="J23" s="89">
        <v>1406809</v>
      </c>
      <c r="K23" s="90" t="s">
        <v>14</v>
      </c>
      <c r="L23" s="91" t="s">
        <v>15</v>
      </c>
      <c r="M23" s="87" t="s">
        <v>16</v>
      </c>
      <c r="N23" s="87"/>
      <c r="O23" s="89" t="e">
        <v>#N/A</v>
      </c>
      <c r="P23" s="87" t="s">
        <v>282</v>
      </c>
      <c r="Q23" s="89">
        <v>1159739</v>
      </c>
      <c r="R23" s="92">
        <v>1222511863</v>
      </c>
      <c r="S23" s="87" t="s">
        <v>127</v>
      </c>
      <c r="T23" s="93">
        <v>45533</v>
      </c>
      <c r="U23" s="93">
        <v>45544</v>
      </c>
      <c r="V23" s="93">
        <v>45551</v>
      </c>
      <c r="W23" s="93"/>
      <c r="X23" s="89">
        <v>1445609</v>
      </c>
      <c r="Y23" s="89">
        <v>0</v>
      </c>
      <c r="Z23" s="89">
        <v>0</v>
      </c>
      <c r="AA23" s="89">
        <v>0</v>
      </c>
      <c r="AB23" s="87"/>
      <c r="AC23" s="87"/>
      <c r="AD23" s="89">
        <v>0</v>
      </c>
      <c r="AE23" s="89">
        <v>0</v>
      </c>
      <c r="AF23" s="92"/>
      <c r="AG23" s="92"/>
      <c r="AH23" s="92"/>
      <c r="AI23" s="92"/>
      <c r="AJ23" s="92"/>
      <c r="AK23" s="89">
        <v>247070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1159739</v>
      </c>
      <c r="AR23" s="89">
        <v>0</v>
      </c>
      <c r="AS23" s="89">
        <v>0</v>
      </c>
      <c r="AT23" s="89">
        <v>247070</v>
      </c>
      <c r="AU23" s="89">
        <v>0</v>
      </c>
      <c r="AV23" s="87">
        <v>2201558181</v>
      </c>
      <c r="AW23" s="93">
        <v>45593</v>
      </c>
      <c r="AX23" s="87" t="s">
        <v>279</v>
      </c>
      <c r="AY23" s="89">
        <v>1796499</v>
      </c>
    </row>
    <row r="24" spans="1:51">
      <c r="A24" s="86">
        <v>890308493</v>
      </c>
      <c r="B24" s="87" t="s">
        <v>12</v>
      </c>
      <c r="C24" s="87" t="s">
        <v>13</v>
      </c>
      <c r="D24" s="87">
        <v>115414</v>
      </c>
      <c r="E24" s="87" t="s">
        <v>198</v>
      </c>
      <c r="F24" s="87" t="s">
        <v>199</v>
      </c>
      <c r="G24" s="88">
        <v>45561</v>
      </c>
      <c r="H24" s="88">
        <v>45574</v>
      </c>
      <c r="I24" s="89">
        <v>1612072</v>
      </c>
      <c r="J24" s="89">
        <v>1612072</v>
      </c>
      <c r="K24" s="90" t="s">
        <v>14</v>
      </c>
      <c r="L24" s="91" t="s">
        <v>15</v>
      </c>
      <c r="M24" s="87" t="s">
        <v>16</v>
      </c>
      <c r="N24" s="87"/>
      <c r="O24" s="89" t="e">
        <v>#N/A</v>
      </c>
      <c r="P24" s="87" t="s">
        <v>282</v>
      </c>
      <c r="Q24" s="89">
        <v>1333732</v>
      </c>
      <c r="R24" s="92">
        <v>1222529076</v>
      </c>
      <c r="S24" s="87" t="s">
        <v>127</v>
      </c>
      <c r="T24" s="93">
        <v>45561</v>
      </c>
      <c r="U24" s="93">
        <v>45574</v>
      </c>
      <c r="V24" s="93">
        <v>45586</v>
      </c>
      <c r="W24" s="93"/>
      <c r="X24" s="89">
        <v>1616472</v>
      </c>
      <c r="Y24" s="89">
        <v>0</v>
      </c>
      <c r="Z24" s="89">
        <v>0</v>
      </c>
      <c r="AA24" s="89">
        <v>0</v>
      </c>
      <c r="AB24" s="87"/>
      <c r="AC24" s="87"/>
      <c r="AD24" s="89">
        <v>0</v>
      </c>
      <c r="AE24" s="89">
        <v>0</v>
      </c>
      <c r="AF24" s="92"/>
      <c r="AG24" s="92"/>
      <c r="AH24" s="92"/>
      <c r="AI24" s="92"/>
      <c r="AJ24" s="92"/>
      <c r="AK24" s="89">
        <v>278340</v>
      </c>
      <c r="AL24" s="89">
        <v>0</v>
      </c>
      <c r="AM24" s="89">
        <v>0</v>
      </c>
      <c r="AN24" s="89">
        <v>0</v>
      </c>
      <c r="AO24" s="89">
        <v>0</v>
      </c>
      <c r="AP24" s="89">
        <v>0</v>
      </c>
      <c r="AQ24" s="89">
        <v>1333732</v>
      </c>
      <c r="AR24" s="89">
        <v>0</v>
      </c>
      <c r="AS24" s="89">
        <v>0</v>
      </c>
      <c r="AT24" s="89">
        <v>278340</v>
      </c>
      <c r="AU24" s="89">
        <v>0</v>
      </c>
      <c r="AV24" s="87">
        <v>2201566032</v>
      </c>
      <c r="AW24" s="93">
        <v>45614</v>
      </c>
      <c r="AX24" s="87" t="s">
        <v>279</v>
      </c>
      <c r="AY24" s="89">
        <v>1669312</v>
      </c>
    </row>
    <row r="25" spans="1:51">
      <c r="A25" s="86">
        <v>890308493</v>
      </c>
      <c r="B25" s="87" t="s">
        <v>12</v>
      </c>
      <c r="C25" s="87" t="s">
        <v>13</v>
      </c>
      <c r="D25" s="87">
        <v>115153</v>
      </c>
      <c r="E25" s="87" t="s">
        <v>194</v>
      </c>
      <c r="F25" s="87" t="s">
        <v>195</v>
      </c>
      <c r="G25" s="88">
        <v>45533</v>
      </c>
      <c r="H25" s="88">
        <v>45544</v>
      </c>
      <c r="I25" s="89">
        <v>1594800</v>
      </c>
      <c r="J25" s="89">
        <v>1594800</v>
      </c>
      <c r="K25" s="90" t="s">
        <v>14</v>
      </c>
      <c r="L25" s="91" t="s">
        <v>15</v>
      </c>
      <c r="M25" s="87" t="s">
        <v>16</v>
      </c>
      <c r="N25" s="87"/>
      <c r="O25" s="89" t="e">
        <v>#N/A</v>
      </c>
      <c r="P25" s="87" t="s">
        <v>282</v>
      </c>
      <c r="Q25" s="89">
        <v>1341000</v>
      </c>
      <c r="R25" s="92">
        <v>1222511856</v>
      </c>
      <c r="S25" s="87" t="s">
        <v>127</v>
      </c>
      <c r="T25" s="93">
        <v>45533</v>
      </c>
      <c r="U25" s="93">
        <v>45544</v>
      </c>
      <c r="V25" s="93">
        <v>45551</v>
      </c>
      <c r="W25" s="93"/>
      <c r="X25" s="89">
        <v>1612000</v>
      </c>
      <c r="Y25" s="89">
        <v>0</v>
      </c>
      <c r="Z25" s="89">
        <v>0</v>
      </c>
      <c r="AA25" s="89">
        <v>0</v>
      </c>
      <c r="AB25" s="87"/>
      <c r="AC25" s="87"/>
      <c r="AD25" s="89">
        <v>0</v>
      </c>
      <c r="AE25" s="89">
        <v>0</v>
      </c>
      <c r="AF25" s="92"/>
      <c r="AG25" s="92"/>
      <c r="AH25" s="92"/>
      <c r="AI25" s="92"/>
      <c r="AJ25" s="92"/>
      <c r="AK25" s="89">
        <v>253800</v>
      </c>
      <c r="AL25" s="89">
        <v>0</v>
      </c>
      <c r="AM25" s="89">
        <v>0</v>
      </c>
      <c r="AN25" s="89">
        <v>0</v>
      </c>
      <c r="AO25" s="89">
        <v>0</v>
      </c>
      <c r="AP25" s="89">
        <v>0</v>
      </c>
      <c r="AQ25" s="89">
        <v>1341000</v>
      </c>
      <c r="AR25" s="89">
        <v>0</v>
      </c>
      <c r="AS25" s="89">
        <v>0</v>
      </c>
      <c r="AT25" s="89">
        <v>253800</v>
      </c>
      <c r="AU25" s="89">
        <v>0</v>
      </c>
      <c r="AV25" s="87">
        <v>2201558181</v>
      </c>
      <c r="AW25" s="93">
        <v>45593</v>
      </c>
      <c r="AX25" s="87" t="s">
        <v>279</v>
      </c>
      <c r="AY25" s="89">
        <v>1796499</v>
      </c>
    </row>
    <row r="26" spans="1:51">
      <c r="A26" s="86">
        <v>890308493</v>
      </c>
      <c r="B26" s="87" t="s">
        <v>12</v>
      </c>
      <c r="C26" s="87" t="s">
        <v>13</v>
      </c>
      <c r="D26" s="87">
        <v>115138</v>
      </c>
      <c r="E26" s="87" t="s">
        <v>226</v>
      </c>
      <c r="F26" s="87" t="s">
        <v>227</v>
      </c>
      <c r="G26" s="88">
        <v>45532</v>
      </c>
      <c r="H26" s="88">
        <v>45544</v>
      </c>
      <c r="I26" s="89">
        <v>2210400</v>
      </c>
      <c r="J26" s="89">
        <v>2210400</v>
      </c>
      <c r="K26" s="90" t="s">
        <v>14</v>
      </c>
      <c r="L26" s="91" t="s">
        <v>15</v>
      </c>
      <c r="M26" s="87" t="s">
        <v>16</v>
      </c>
      <c r="N26" s="87"/>
      <c r="O26" s="89" t="e">
        <v>#N/A</v>
      </c>
      <c r="P26" s="87" t="s">
        <v>282</v>
      </c>
      <c r="Q26" s="89">
        <v>1390686</v>
      </c>
      <c r="R26" s="92">
        <v>1222511719</v>
      </c>
      <c r="S26" s="87" t="s">
        <v>127</v>
      </c>
      <c r="T26" s="93">
        <v>45532</v>
      </c>
      <c r="U26" s="93">
        <v>45544</v>
      </c>
      <c r="V26" s="93">
        <v>45548</v>
      </c>
      <c r="W26" s="93"/>
      <c r="X26" s="89">
        <v>2262000</v>
      </c>
      <c r="Y26" s="89">
        <v>0</v>
      </c>
      <c r="Z26" s="89">
        <v>0</v>
      </c>
      <c r="AA26" s="89">
        <v>0</v>
      </c>
      <c r="AB26" s="87"/>
      <c r="AC26" s="87"/>
      <c r="AD26" s="89">
        <v>0</v>
      </c>
      <c r="AE26" s="89">
        <v>0</v>
      </c>
      <c r="AF26" s="92"/>
      <c r="AG26" s="92"/>
      <c r="AH26" s="92"/>
      <c r="AI26" s="92"/>
      <c r="AJ26" s="92"/>
      <c r="AK26" s="89">
        <v>819714</v>
      </c>
      <c r="AL26" s="89">
        <v>0</v>
      </c>
      <c r="AM26" s="89">
        <v>0</v>
      </c>
      <c r="AN26" s="89">
        <v>0</v>
      </c>
      <c r="AO26" s="89">
        <v>0</v>
      </c>
      <c r="AP26" s="89">
        <v>0</v>
      </c>
      <c r="AQ26" s="89">
        <v>1390686</v>
      </c>
      <c r="AR26" s="89">
        <v>0</v>
      </c>
      <c r="AS26" s="89">
        <v>0</v>
      </c>
      <c r="AT26" s="89">
        <v>819714</v>
      </c>
      <c r="AU26" s="89">
        <v>0</v>
      </c>
      <c r="AV26" s="87">
        <v>2201558181</v>
      </c>
      <c r="AW26" s="93">
        <v>45593</v>
      </c>
      <c r="AX26" s="87" t="s">
        <v>279</v>
      </c>
      <c r="AY26" s="89">
        <v>1796499</v>
      </c>
    </row>
    <row r="27" spans="1:51">
      <c r="A27" s="86">
        <v>890308493</v>
      </c>
      <c r="B27" s="87" t="s">
        <v>12</v>
      </c>
      <c r="C27" s="87" t="s">
        <v>13</v>
      </c>
      <c r="D27" s="87">
        <v>115659</v>
      </c>
      <c r="E27" s="87" t="s">
        <v>228</v>
      </c>
      <c r="F27" s="87" t="s">
        <v>229</v>
      </c>
      <c r="G27" s="88">
        <v>45594</v>
      </c>
      <c r="H27" s="88">
        <v>45608</v>
      </c>
      <c r="I27" s="89">
        <v>2589976</v>
      </c>
      <c r="J27" s="89">
        <v>2589976</v>
      </c>
      <c r="K27" s="90" t="s">
        <v>14</v>
      </c>
      <c r="L27" s="91" t="s">
        <v>15</v>
      </c>
      <c r="M27" s="87" t="s">
        <v>16</v>
      </c>
      <c r="N27" s="87"/>
      <c r="O27" s="89" t="e">
        <v>#N/A</v>
      </c>
      <c r="P27" s="87" t="s">
        <v>282</v>
      </c>
      <c r="Q27" s="89">
        <v>1622035</v>
      </c>
      <c r="R27" s="92">
        <v>1222540017</v>
      </c>
      <c r="S27" s="87" t="s">
        <v>127</v>
      </c>
      <c r="T27" s="93">
        <v>45594</v>
      </c>
      <c r="U27" s="93">
        <v>45608</v>
      </c>
      <c r="V27" s="93">
        <v>45622</v>
      </c>
      <c r="W27" s="93"/>
      <c r="X27" s="89">
        <v>2675976</v>
      </c>
      <c r="Y27" s="89">
        <v>0</v>
      </c>
      <c r="Z27" s="89">
        <v>0</v>
      </c>
      <c r="AA27" s="89">
        <v>0</v>
      </c>
      <c r="AB27" s="87"/>
      <c r="AC27" s="87"/>
      <c r="AD27" s="89">
        <v>0</v>
      </c>
      <c r="AE27" s="89">
        <v>0</v>
      </c>
      <c r="AF27" s="92"/>
      <c r="AG27" s="92"/>
      <c r="AH27" s="92"/>
      <c r="AI27" s="92"/>
      <c r="AJ27" s="92"/>
      <c r="AK27" s="89">
        <v>967941</v>
      </c>
      <c r="AL27" s="89">
        <v>0</v>
      </c>
      <c r="AM27" s="89">
        <v>0</v>
      </c>
      <c r="AN27" s="89">
        <v>0</v>
      </c>
      <c r="AO27" s="89">
        <v>0</v>
      </c>
      <c r="AP27" s="89">
        <v>0</v>
      </c>
      <c r="AQ27" s="89">
        <v>1622035</v>
      </c>
      <c r="AR27" s="89">
        <v>0</v>
      </c>
      <c r="AS27" s="89">
        <v>0</v>
      </c>
      <c r="AT27" s="89">
        <v>967941</v>
      </c>
      <c r="AU27" s="89">
        <v>0</v>
      </c>
      <c r="AV27" s="87">
        <v>2201574604</v>
      </c>
      <c r="AW27" s="93">
        <v>45642</v>
      </c>
      <c r="AX27" s="87" t="s">
        <v>279</v>
      </c>
      <c r="AY27" s="89">
        <v>2632815</v>
      </c>
    </row>
    <row r="28" spans="1:51">
      <c r="A28" s="86">
        <v>890308493</v>
      </c>
      <c r="B28" s="87" t="s">
        <v>12</v>
      </c>
      <c r="C28" s="87" t="s">
        <v>13</v>
      </c>
      <c r="D28" s="87">
        <v>115647</v>
      </c>
      <c r="E28" s="87" t="s">
        <v>214</v>
      </c>
      <c r="F28" s="87" t="s">
        <v>215</v>
      </c>
      <c r="G28" s="88">
        <v>45594</v>
      </c>
      <c r="H28" s="88">
        <v>45608</v>
      </c>
      <c r="I28" s="89">
        <v>2632088</v>
      </c>
      <c r="J28" s="89">
        <v>2632088</v>
      </c>
      <c r="K28" s="90" t="s">
        <v>14</v>
      </c>
      <c r="L28" s="91" t="s">
        <v>15</v>
      </c>
      <c r="M28" s="87" t="s">
        <v>16</v>
      </c>
      <c r="N28" s="87"/>
      <c r="O28" s="89" t="e">
        <v>#N/A</v>
      </c>
      <c r="P28" s="87" t="s">
        <v>282</v>
      </c>
      <c r="Q28" s="89">
        <v>1976990</v>
      </c>
      <c r="R28" s="92">
        <v>1222539972</v>
      </c>
      <c r="S28" s="87" t="s">
        <v>127</v>
      </c>
      <c r="T28" s="93">
        <v>45594</v>
      </c>
      <c r="U28" s="93">
        <v>45608</v>
      </c>
      <c r="V28" s="93">
        <v>45621</v>
      </c>
      <c r="W28" s="93"/>
      <c r="X28" s="89">
        <v>2666488</v>
      </c>
      <c r="Y28" s="89">
        <v>0</v>
      </c>
      <c r="Z28" s="89">
        <v>0</v>
      </c>
      <c r="AA28" s="89">
        <v>0</v>
      </c>
      <c r="AB28" s="87"/>
      <c r="AC28" s="87"/>
      <c r="AD28" s="89">
        <v>0</v>
      </c>
      <c r="AE28" s="89">
        <v>0</v>
      </c>
      <c r="AF28" s="92"/>
      <c r="AG28" s="92"/>
      <c r="AH28" s="92"/>
      <c r="AI28" s="92"/>
      <c r="AJ28" s="92"/>
      <c r="AK28" s="89">
        <v>655098</v>
      </c>
      <c r="AL28" s="89">
        <v>0</v>
      </c>
      <c r="AM28" s="89">
        <v>0</v>
      </c>
      <c r="AN28" s="89">
        <v>0</v>
      </c>
      <c r="AO28" s="89">
        <v>0</v>
      </c>
      <c r="AP28" s="89">
        <v>0</v>
      </c>
      <c r="AQ28" s="89">
        <v>1976990</v>
      </c>
      <c r="AR28" s="89">
        <v>0</v>
      </c>
      <c r="AS28" s="89">
        <v>0</v>
      </c>
      <c r="AT28" s="89">
        <v>655098</v>
      </c>
      <c r="AU28" s="89">
        <v>0</v>
      </c>
      <c r="AV28" s="87">
        <v>2201574604</v>
      </c>
      <c r="AW28" s="93">
        <v>45642</v>
      </c>
      <c r="AX28" s="87" t="s">
        <v>279</v>
      </c>
      <c r="AY28" s="89">
        <v>2632815</v>
      </c>
    </row>
    <row r="29" spans="1:51">
      <c r="A29" s="86">
        <v>890308493</v>
      </c>
      <c r="B29" s="87" t="s">
        <v>12</v>
      </c>
      <c r="C29" s="87" t="s">
        <v>13</v>
      </c>
      <c r="D29" s="87">
        <v>115648</v>
      </c>
      <c r="E29" s="87" t="s">
        <v>204</v>
      </c>
      <c r="F29" s="87" t="s">
        <v>205</v>
      </c>
      <c r="G29" s="88">
        <v>45594</v>
      </c>
      <c r="H29" s="88">
        <v>45608</v>
      </c>
      <c r="I29" s="89">
        <v>2667712</v>
      </c>
      <c r="J29" s="89">
        <v>2667712</v>
      </c>
      <c r="K29" s="90" t="s">
        <v>14</v>
      </c>
      <c r="L29" s="91" t="s">
        <v>15</v>
      </c>
      <c r="M29" s="87" t="s">
        <v>16</v>
      </c>
      <c r="N29" s="87"/>
      <c r="O29" s="89" t="e">
        <v>#N/A</v>
      </c>
      <c r="P29" s="87" t="s">
        <v>282</v>
      </c>
      <c r="Q29" s="89">
        <v>2145748</v>
      </c>
      <c r="R29" s="92">
        <v>1222539971</v>
      </c>
      <c r="S29" s="87" t="s">
        <v>127</v>
      </c>
      <c r="T29" s="93">
        <v>45594</v>
      </c>
      <c r="U29" s="93">
        <v>45608</v>
      </c>
      <c r="V29" s="93">
        <v>45621</v>
      </c>
      <c r="W29" s="93"/>
      <c r="X29" s="89">
        <v>2673280</v>
      </c>
      <c r="Y29" s="89">
        <v>0</v>
      </c>
      <c r="Z29" s="89">
        <v>0</v>
      </c>
      <c r="AA29" s="89">
        <v>0</v>
      </c>
      <c r="AB29" s="87"/>
      <c r="AC29" s="87"/>
      <c r="AD29" s="89">
        <v>0</v>
      </c>
      <c r="AE29" s="89">
        <v>0</v>
      </c>
      <c r="AF29" s="92"/>
      <c r="AG29" s="92"/>
      <c r="AH29" s="92"/>
      <c r="AI29" s="92"/>
      <c r="AJ29" s="92"/>
      <c r="AK29" s="89">
        <v>521964</v>
      </c>
      <c r="AL29" s="89">
        <v>0</v>
      </c>
      <c r="AM29" s="89">
        <v>0</v>
      </c>
      <c r="AN29" s="89">
        <v>0</v>
      </c>
      <c r="AO29" s="89">
        <v>0</v>
      </c>
      <c r="AP29" s="89">
        <v>0</v>
      </c>
      <c r="AQ29" s="89">
        <v>2145748</v>
      </c>
      <c r="AR29" s="89">
        <v>0</v>
      </c>
      <c r="AS29" s="89">
        <v>0</v>
      </c>
      <c r="AT29" s="89">
        <v>521964</v>
      </c>
      <c r="AU29" s="89">
        <v>0</v>
      </c>
      <c r="AV29" s="87">
        <v>2201574604</v>
      </c>
      <c r="AW29" s="93">
        <v>45642</v>
      </c>
      <c r="AX29" s="87" t="s">
        <v>279</v>
      </c>
      <c r="AY29" s="89">
        <v>2632815</v>
      </c>
    </row>
    <row r="30" spans="1:51">
      <c r="A30" s="86">
        <v>890308493</v>
      </c>
      <c r="B30" s="87" t="s">
        <v>12</v>
      </c>
      <c r="C30" s="87" t="s">
        <v>17</v>
      </c>
      <c r="D30" s="87">
        <v>109299</v>
      </c>
      <c r="E30" s="87" t="s">
        <v>118</v>
      </c>
      <c r="F30" s="87" t="s">
        <v>119</v>
      </c>
      <c r="G30" s="88">
        <v>45593</v>
      </c>
      <c r="H30" s="88">
        <v>45597</v>
      </c>
      <c r="I30" s="89">
        <v>1067040</v>
      </c>
      <c r="J30" s="89">
        <v>1067040</v>
      </c>
      <c r="K30" s="90" t="s">
        <v>14</v>
      </c>
      <c r="L30" s="91" t="s">
        <v>15</v>
      </c>
      <c r="M30" s="87" t="s">
        <v>16</v>
      </c>
      <c r="N30" s="87"/>
      <c r="O30" s="89" t="e">
        <v>#N/A</v>
      </c>
      <c r="P30" s="87" t="s">
        <v>120</v>
      </c>
      <c r="Q30" s="89">
        <v>0</v>
      </c>
      <c r="R30" s="92"/>
      <c r="S30" s="87" t="s">
        <v>121</v>
      </c>
      <c r="T30" s="93">
        <v>45593</v>
      </c>
      <c r="U30" s="93">
        <v>45597</v>
      </c>
      <c r="V30" s="93"/>
      <c r="W30" s="93">
        <v>45624</v>
      </c>
      <c r="X30" s="89">
        <v>1067040</v>
      </c>
      <c r="Y30" s="89">
        <v>0</v>
      </c>
      <c r="Z30" s="89">
        <v>0</v>
      </c>
      <c r="AA30" s="89">
        <v>1067040</v>
      </c>
      <c r="AB30" s="87"/>
      <c r="AC30" s="87" t="s">
        <v>122</v>
      </c>
      <c r="AD30" s="89">
        <v>0</v>
      </c>
      <c r="AE30" s="89">
        <v>1067040</v>
      </c>
      <c r="AF30" s="92" t="s">
        <v>95</v>
      </c>
      <c r="AG30" s="92" t="s">
        <v>122</v>
      </c>
      <c r="AH30" s="92" t="s">
        <v>123</v>
      </c>
      <c r="AI30" s="92">
        <v>0</v>
      </c>
      <c r="AJ30" s="92">
        <v>0</v>
      </c>
      <c r="AK30" s="89">
        <v>0</v>
      </c>
      <c r="AL30" s="89">
        <v>1067040</v>
      </c>
      <c r="AM30" s="89">
        <v>0</v>
      </c>
      <c r="AN30" s="89">
        <v>0</v>
      </c>
      <c r="AO30" s="89">
        <v>0</v>
      </c>
      <c r="AP30" s="89">
        <v>0</v>
      </c>
      <c r="AQ30" s="89">
        <v>0</v>
      </c>
      <c r="AR30" s="89">
        <v>0</v>
      </c>
      <c r="AS30" s="89">
        <v>0</v>
      </c>
      <c r="AT30" s="89">
        <v>0</v>
      </c>
      <c r="AU30" s="89">
        <v>0</v>
      </c>
      <c r="AV30" s="87"/>
      <c r="AW30" s="93"/>
      <c r="AX30" s="87"/>
      <c r="AY30" s="89">
        <v>0</v>
      </c>
    </row>
    <row r="31" spans="1:51">
      <c r="A31" s="86">
        <v>890308493</v>
      </c>
      <c r="B31" s="87" t="s">
        <v>12</v>
      </c>
      <c r="C31" s="87" t="s">
        <v>13</v>
      </c>
      <c r="D31" s="87">
        <v>112662</v>
      </c>
      <c r="E31" s="87" t="s">
        <v>156</v>
      </c>
      <c r="F31" s="87" t="s">
        <v>157</v>
      </c>
      <c r="G31" s="88">
        <v>45267</v>
      </c>
      <c r="H31" s="88">
        <v>45267</v>
      </c>
      <c r="I31" s="89">
        <v>4856212</v>
      </c>
      <c r="J31" s="89">
        <v>783260</v>
      </c>
      <c r="K31" s="90" t="s">
        <v>14</v>
      </c>
      <c r="L31" s="91" t="s">
        <v>15</v>
      </c>
      <c r="M31" s="87" t="s">
        <v>16</v>
      </c>
      <c r="N31" s="87"/>
      <c r="O31" s="89" t="e">
        <v>#N/A</v>
      </c>
      <c r="P31" s="87" t="s">
        <v>126</v>
      </c>
      <c r="Q31" s="89">
        <v>783260</v>
      </c>
      <c r="R31" s="92">
        <v>1222533422</v>
      </c>
      <c r="S31" s="87" t="s">
        <v>127</v>
      </c>
      <c r="T31" s="93">
        <v>45260</v>
      </c>
      <c r="U31" s="93">
        <v>45267</v>
      </c>
      <c r="V31" s="93">
        <v>45595</v>
      </c>
      <c r="W31" s="93"/>
      <c r="X31" s="89">
        <v>4856212</v>
      </c>
      <c r="Y31" s="89">
        <v>0</v>
      </c>
      <c r="Z31" s="89">
        <v>0</v>
      </c>
      <c r="AA31" s="89">
        <v>0</v>
      </c>
      <c r="AB31" s="87"/>
      <c r="AC31" s="87"/>
      <c r="AD31" s="89">
        <v>0</v>
      </c>
      <c r="AE31" s="89">
        <v>0</v>
      </c>
      <c r="AF31" s="92"/>
      <c r="AG31" s="92"/>
      <c r="AH31" s="92"/>
      <c r="AI31" s="92"/>
      <c r="AJ31" s="92"/>
      <c r="AK31" s="89">
        <v>0</v>
      </c>
      <c r="AL31" s="89">
        <v>0</v>
      </c>
      <c r="AM31" s="89">
        <v>0</v>
      </c>
      <c r="AN31" s="89">
        <v>0</v>
      </c>
      <c r="AO31" s="89">
        <v>0</v>
      </c>
      <c r="AP31" s="89">
        <v>0</v>
      </c>
      <c r="AQ31" s="89">
        <v>783260</v>
      </c>
      <c r="AR31" s="89">
        <v>0</v>
      </c>
      <c r="AS31" s="89">
        <v>0</v>
      </c>
      <c r="AT31" s="89">
        <v>4072952</v>
      </c>
      <c r="AU31" s="89">
        <v>0</v>
      </c>
      <c r="AV31" s="87">
        <v>2201510621</v>
      </c>
      <c r="AW31" s="93">
        <v>45434</v>
      </c>
      <c r="AX31" s="87" t="s">
        <v>279</v>
      </c>
      <c r="AY31" s="89">
        <v>30706749</v>
      </c>
    </row>
    <row r="32" spans="1:51">
      <c r="A32" s="86">
        <v>890308493</v>
      </c>
      <c r="B32" s="87" t="s">
        <v>12</v>
      </c>
      <c r="C32" s="87" t="s">
        <v>13</v>
      </c>
      <c r="D32" s="87">
        <v>114619</v>
      </c>
      <c r="E32" s="87" t="s">
        <v>239</v>
      </c>
      <c r="F32" s="87" t="s">
        <v>240</v>
      </c>
      <c r="G32" s="88">
        <v>45470</v>
      </c>
      <c r="H32" s="88">
        <v>45482</v>
      </c>
      <c r="I32" s="89">
        <v>1969884</v>
      </c>
      <c r="J32" s="89">
        <v>120400</v>
      </c>
      <c r="K32" s="90" t="s">
        <v>14</v>
      </c>
      <c r="L32" s="91" t="s">
        <v>15</v>
      </c>
      <c r="M32" s="87" t="s">
        <v>16</v>
      </c>
      <c r="N32" s="87"/>
      <c r="O32" s="89" t="e">
        <v>#N/A</v>
      </c>
      <c r="P32" s="87" t="s">
        <v>126</v>
      </c>
      <c r="Q32" s="89">
        <v>0</v>
      </c>
      <c r="R32" s="92"/>
      <c r="S32" s="87" t="s">
        <v>127</v>
      </c>
      <c r="T32" s="93">
        <v>45470</v>
      </c>
      <c r="U32" s="93">
        <v>45482</v>
      </c>
      <c r="V32" s="93">
        <v>45488</v>
      </c>
      <c r="W32" s="93"/>
      <c r="X32" s="89">
        <v>1969884</v>
      </c>
      <c r="Y32" s="89">
        <v>0</v>
      </c>
      <c r="Z32" s="89">
        <v>0</v>
      </c>
      <c r="AA32" s="89">
        <v>0</v>
      </c>
      <c r="AB32" s="87"/>
      <c r="AC32" s="87"/>
      <c r="AD32" s="89">
        <v>0</v>
      </c>
      <c r="AE32" s="89">
        <v>0</v>
      </c>
      <c r="AF32" s="92"/>
      <c r="AG32" s="92"/>
      <c r="AH32" s="92"/>
      <c r="AI32" s="92"/>
      <c r="AJ32" s="92"/>
      <c r="AK32" s="89">
        <v>0</v>
      </c>
      <c r="AL32" s="89">
        <v>0</v>
      </c>
      <c r="AM32" s="89">
        <v>0</v>
      </c>
      <c r="AN32" s="89">
        <v>0</v>
      </c>
      <c r="AO32" s="89">
        <v>0</v>
      </c>
      <c r="AP32" s="89">
        <v>0</v>
      </c>
      <c r="AQ32" s="89">
        <v>120400</v>
      </c>
      <c r="AR32" s="89">
        <v>0</v>
      </c>
      <c r="AS32" s="89">
        <v>0</v>
      </c>
      <c r="AT32" s="89">
        <v>1849484</v>
      </c>
      <c r="AU32" s="89">
        <v>0</v>
      </c>
      <c r="AV32" s="87">
        <v>2201554179</v>
      </c>
      <c r="AW32" s="93">
        <v>45562</v>
      </c>
      <c r="AX32" s="87" t="s">
        <v>279</v>
      </c>
      <c r="AY32" s="89">
        <v>26587438</v>
      </c>
    </row>
    <row r="33" spans="1:51">
      <c r="A33" s="86">
        <v>890308493</v>
      </c>
      <c r="B33" s="87" t="s">
        <v>12</v>
      </c>
      <c r="C33" s="87" t="s">
        <v>13</v>
      </c>
      <c r="D33" s="87">
        <v>114908</v>
      </c>
      <c r="E33" s="87" t="s">
        <v>148</v>
      </c>
      <c r="F33" s="87" t="s">
        <v>149</v>
      </c>
      <c r="G33" s="88">
        <v>45516</v>
      </c>
      <c r="H33" s="88">
        <v>45516</v>
      </c>
      <c r="I33" s="89">
        <v>1292093</v>
      </c>
      <c r="J33" s="89">
        <v>1055620</v>
      </c>
      <c r="K33" s="90" t="s">
        <v>14</v>
      </c>
      <c r="L33" s="91" t="s">
        <v>15</v>
      </c>
      <c r="M33" s="87" t="s">
        <v>16</v>
      </c>
      <c r="N33" s="87"/>
      <c r="O33" s="89" t="e">
        <v>#N/A</v>
      </c>
      <c r="P33" s="87" t="s">
        <v>126</v>
      </c>
      <c r="Q33" s="89">
        <v>1055620</v>
      </c>
      <c r="R33" s="92">
        <v>1222498675</v>
      </c>
      <c r="S33" s="87" t="s">
        <v>127</v>
      </c>
      <c r="T33" s="93">
        <v>45502</v>
      </c>
      <c r="U33" s="93">
        <v>45516</v>
      </c>
      <c r="V33" s="93">
        <v>45518</v>
      </c>
      <c r="W33" s="93"/>
      <c r="X33" s="89">
        <v>1292093</v>
      </c>
      <c r="Y33" s="89">
        <v>0</v>
      </c>
      <c r="Z33" s="89">
        <v>0</v>
      </c>
      <c r="AA33" s="89">
        <v>0</v>
      </c>
      <c r="AB33" s="87"/>
      <c r="AC33" s="87"/>
      <c r="AD33" s="89">
        <v>0</v>
      </c>
      <c r="AE33" s="89">
        <v>0</v>
      </c>
      <c r="AF33" s="92"/>
      <c r="AG33" s="92"/>
      <c r="AH33" s="92"/>
      <c r="AI33" s="92"/>
      <c r="AJ33" s="92"/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1055620</v>
      </c>
      <c r="AR33" s="89">
        <v>0</v>
      </c>
      <c r="AS33" s="89">
        <v>0</v>
      </c>
      <c r="AT33" s="89">
        <v>236473</v>
      </c>
      <c r="AU33" s="89">
        <v>0</v>
      </c>
      <c r="AV33" s="87">
        <v>2201554160</v>
      </c>
      <c r="AW33" s="93">
        <v>45562</v>
      </c>
      <c r="AX33" s="87" t="s">
        <v>279</v>
      </c>
      <c r="AY33" s="89">
        <v>3181169</v>
      </c>
    </row>
    <row r="34" spans="1:51">
      <c r="A34" s="86">
        <v>890308493</v>
      </c>
      <c r="B34" s="87" t="s">
        <v>12</v>
      </c>
      <c r="C34" s="87" t="s">
        <v>13</v>
      </c>
      <c r="D34" s="87">
        <v>114909</v>
      </c>
      <c r="E34" s="87" t="s">
        <v>150</v>
      </c>
      <c r="F34" s="87" t="s">
        <v>151</v>
      </c>
      <c r="G34" s="88">
        <v>45516</v>
      </c>
      <c r="H34" s="88">
        <v>45516</v>
      </c>
      <c r="I34" s="89">
        <v>1104184</v>
      </c>
      <c r="J34" s="89">
        <v>899595</v>
      </c>
      <c r="K34" s="90" t="s">
        <v>14</v>
      </c>
      <c r="L34" s="91" t="s">
        <v>15</v>
      </c>
      <c r="M34" s="87" t="s">
        <v>16</v>
      </c>
      <c r="N34" s="87"/>
      <c r="O34" s="89" t="e">
        <v>#N/A</v>
      </c>
      <c r="P34" s="87" t="s">
        <v>126</v>
      </c>
      <c r="Q34" s="89">
        <v>899595</v>
      </c>
      <c r="R34" s="92">
        <v>1222498680</v>
      </c>
      <c r="S34" s="87" t="s">
        <v>127</v>
      </c>
      <c r="T34" s="93">
        <v>45502</v>
      </c>
      <c r="U34" s="93">
        <v>45516</v>
      </c>
      <c r="V34" s="93">
        <v>45518</v>
      </c>
      <c r="W34" s="93"/>
      <c r="X34" s="89">
        <v>1125784</v>
      </c>
      <c r="Y34" s="89">
        <v>0</v>
      </c>
      <c r="Z34" s="89">
        <v>0</v>
      </c>
      <c r="AA34" s="89">
        <v>0</v>
      </c>
      <c r="AB34" s="87"/>
      <c r="AC34" s="87"/>
      <c r="AD34" s="89">
        <v>0</v>
      </c>
      <c r="AE34" s="89">
        <v>0</v>
      </c>
      <c r="AF34" s="92"/>
      <c r="AG34" s="92"/>
      <c r="AH34" s="92"/>
      <c r="AI34" s="92"/>
      <c r="AJ34" s="92"/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899595</v>
      </c>
      <c r="AR34" s="89">
        <v>0</v>
      </c>
      <c r="AS34" s="89">
        <v>0</v>
      </c>
      <c r="AT34" s="89">
        <v>204589</v>
      </c>
      <c r="AU34" s="89">
        <v>0</v>
      </c>
      <c r="AV34" s="87">
        <v>2201554160</v>
      </c>
      <c r="AW34" s="93">
        <v>45562</v>
      </c>
      <c r="AX34" s="87" t="s">
        <v>279</v>
      </c>
      <c r="AY34" s="89">
        <v>3181169</v>
      </c>
    </row>
    <row r="35" spans="1:51">
      <c r="A35" s="86">
        <v>890308493</v>
      </c>
      <c r="B35" s="87" t="s">
        <v>12</v>
      </c>
      <c r="C35" s="87" t="s">
        <v>13</v>
      </c>
      <c r="D35" s="87">
        <v>114910</v>
      </c>
      <c r="E35" s="87" t="s">
        <v>162</v>
      </c>
      <c r="F35" s="87" t="s">
        <v>163</v>
      </c>
      <c r="G35" s="88">
        <v>45516</v>
      </c>
      <c r="H35" s="88">
        <v>45516</v>
      </c>
      <c r="I35" s="89">
        <v>532878</v>
      </c>
      <c r="J35" s="89">
        <v>450363</v>
      </c>
      <c r="K35" s="90" t="s">
        <v>14</v>
      </c>
      <c r="L35" s="91" t="s">
        <v>15</v>
      </c>
      <c r="M35" s="87" t="s">
        <v>16</v>
      </c>
      <c r="N35" s="87"/>
      <c r="O35" s="89" t="e">
        <v>#N/A</v>
      </c>
      <c r="P35" s="87" t="s">
        <v>126</v>
      </c>
      <c r="Q35" s="89">
        <v>450363</v>
      </c>
      <c r="R35" s="92">
        <v>1222498682</v>
      </c>
      <c r="S35" s="87" t="s">
        <v>127</v>
      </c>
      <c r="T35" s="93">
        <v>45502</v>
      </c>
      <c r="U35" s="93">
        <v>45516</v>
      </c>
      <c r="V35" s="93">
        <v>45518</v>
      </c>
      <c r="W35" s="93"/>
      <c r="X35" s="89">
        <v>588478</v>
      </c>
      <c r="Y35" s="89">
        <v>0</v>
      </c>
      <c r="Z35" s="89">
        <v>0</v>
      </c>
      <c r="AA35" s="89">
        <v>0</v>
      </c>
      <c r="AB35" s="87"/>
      <c r="AC35" s="87"/>
      <c r="AD35" s="89">
        <v>0</v>
      </c>
      <c r="AE35" s="89">
        <v>0</v>
      </c>
      <c r="AF35" s="92"/>
      <c r="AG35" s="92"/>
      <c r="AH35" s="92"/>
      <c r="AI35" s="92"/>
      <c r="AJ35" s="92"/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450363</v>
      </c>
      <c r="AR35" s="89">
        <v>0</v>
      </c>
      <c r="AS35" s="89">
        <v>0</v>
      </c>
      <c r="AT35" s="89">
        <v>82515</v>
      </c>
      <c r="AU35" s="89">
        <v>0</v>
      </c>
      <c r="AV35" s="87">
        <v>2201554160</v>
      </c>
      <c r="AW35" s="93">
        <v>45562</v>
      </c>
      <c r="AX35" s="87" t="s">
        <v>279</v>
      </c>
      <c r="AY35" s="89">
        <v>3181169</v>
      </c>
    </row>
    <row r="36" spans="1:51">
      <c r="A36" s="86">
        <v>890308493</v>
      </c>
      <c r="B36" s="87" t="s">
        <v>12</v>
      </c>
      <c r="C36" s="87" t="s">
        <v>17</v>
      </c>
      <c r="D36" s="87">
        <v>109105</v>
      </c>
      <c r="E36" s="87" t="s">
        <v>176</v>
      </c>
      <c r="F36" s="87" t="s">
        <v>177</v>
      </c>
      <c r="G36" s="88">
        <v>45510</v>
      </c>
      <c r="H36" s="88">
        <v>45510</v>
      </c>
      <c r="I36" s="89">
        <v>218610</v>
      </c>
      <c r="J36" s="89">
        <v>165900</v>
      </c>
      <c r="K36" s="90" t="s">
        <v>14</v>
      </c>
      <c r="L36" s="91" t="s">
        <v>15</v>
      </c>
      <c r="M36" s="87" t="s">
        <v>16</v>
      </c>
      <c r="N36" s="87"/>
      <c r="O36" s="89" t="e">
        <v>#N/A</v>
      </c>
      <c r="P36" s="87" t="s">
        <v>126</v>
      </c>
      <c r="Q36" s="89">
        <v>165900</v>
      </c>
      <c r="R36" s="92">
        <v>1222506137</v>
      </c>
      <c r="S36" s="87" t="s">
        <v>127</v>
      </c>
      <c r="T36" s="93">
        <v>45502</v>
      </c>
      <c r="U36" s="93">
        <v>45510</v>
      </c>
      <c r="V36" s="93">
        <v>45517</v>
      </c>
      <c r="W36" s="93"/>
      <c r="X36" s="89">
        <v>218610</v>
      </c>
      <c r="Y36" s="89">
        <v>0</v>
      </c>
      <c r="Z36" s="89">
        <v>0</v>
      </c>
      <c r="AA36" s="89">
        <v>0</v>
      </c>
      <c r="AB36" s="87"/>
      <c r="AC36" s="87"/>
      <c r="AD36" s="89">
        <v>0</v>
      </c>
      <c r="AE36" s="89">
        <v>0</v>
      </c>
      <c r="AF36" s="92"/>
      <c r="AG36" s="92"/>
      <c r="AH36" s="92"/>
      <c r="AI36" s="92"/>
      <c r="AJ36" s="92"/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165900</v>
      </c>
      <c r="AR36" s="89">
        <v>0</v>
      </c>
      <c r="AS36" s="89">
        <v>0</v>
      </c>
      <c r="AT36" s="89">
        <v>52710</v>
      </c>
      <c r="AU36" s="89">
        <v>0</v>
      </c>
      <c r="AV36" s="87">
        <v>2201554160</v>
      </c>
      <c r="AW36" s="93">
        <v>45562</v>
      </c>
      <c r="AX36" s="87" t="s">
        <v>279</v>
      </c>
      <c r="AY36" s="89">
        <v>3181169</v>
      </c>
    </row>
    <row r="37" spans="1:51">
      <c r="A37" s="86">
        <v>890308493</v>
      </c>
      <c r="B37" s="87" t="s">
        <v>12</v>
      </c>
      <c r="C37" s="87" t="s">
        <v>13</v>
      </c>
      <c r="D37" s="87">
        <v>114911</v>
      </c>
      <c r="E37" s="87" t="s">
        <v>178</v>
      </c>
      <c r="F37" s="87" t="s">
        <v>179</v>
      </c>
      <c r="G37" s="88">
        <v>45516</v>
      </c>
      <c r="H37" s="88">
        <v>45516</v>
      </c>
      <c r="I37" s="89">
        <v>183095</v>
      </c>
      <c r="J37" s="89">
        <v>151211</v>
      </c>
      <c r="K37" s="90" t="s">
        <v>14</v>
      </c>
      <c r="L37" s="91" t="s">
        <v>15</v>
      </c>
      <c r="M37" s="87" t="s">
        <v>16</v>
      </c>
      <c r="N37" s="87"/>
      <c r="O37" s="89" t="e">
        <v>#N/A</v>
      </c>
      <c r="P37" s="87" t="s">
        <v>126</v>
      </c>
      <c r="Q37" s="89">
        <v>151211</v>
      </c>
      <c r="R37" s="92">
        <v>1222498683</v>
      </c>
      <c r="S37" s="87" t="s">
        <v>127</v>
      </c>
      <c r="T37" s="93">
        <v>45502</v>
      </c>
      <c r="U37" s="93">
        <v>45516</v>
      </c>
      <c r="V37" s="93">
        <v>45518</v>
      </c>
      <c r="W37" s="93"/>
      <c r="X37" s="89">
        <v>191895</v>
      </c>
      <c r="Y37" s="89">
        <v>0</v>
      </c>
      <c r="Z37" s="89">
        <v>0</v>
      </c>
      <c r="AA37" s="89">
        <v>0</v>
      </c>
      <c r="AB37" s="87"/>
      <c r="AC37" s="87"/>
      <c r="AD37" s="89">
        <v>0</v>
      </c>
      <c r="AE37" s="89">
        <v>0</v>
      </c>
      <c r="AF37" s="92"/>
      <c r="AG37" s="92"/>
      <c r="AH37" s="92"/>
      <c r="AI37" s="92"/>
      <c r="AJ37" s="92"/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151211</v>
      </c>
      <c r="AR37" s="89">
        <v>0</v>
      </c>
      <c r="AS37" s="89">
        <v>0</v>
      </c>
      <c r="AT37" s="89">
        <v>31884</v>
      </c>
      <c r="AU37" s="89">
        <v>0</v>
      </c>
      <c r="AV37" s="87">
        <v>2201554160</v>
      </c>
      <c r="AW37" s="93">
        <v>45562</v>
      </c>
      <c r="AX37" s="87" t="s">
        <v>279</v>
      </c>
      <c r="AY37" s="89">
        <v>3181169</v>
      </c>
    </row>
    <row r="38" spans="1:51">
      <c r="A38" s="86">
        <v>890308493</v>
      </c>
      <c r="B38" s="87" t="s">
        <v>12</v>
      </c>
      <c r="C38" s="87" t="s">
        <v>13</v>
      </c>
      <c r="D38" s="87">
        <v>114969</v>
      </c>
      <c r="E38" s="87" t="s">
        <v>196</v>
      </c>
      <c r="F38" s="87" t="s">
        <v>197</v>
      </c>
      <c r="G38" s="88">
        <v>45516</v>
      </c>
      <c r="H38" s="88">
        <v>45516</v>
      </c>
      <c r="I38" s="89">
        <v>235346</v>
      </c>
      <c r="J38" s="89">
        <v>198994</v>
      </c>
      <c r="K38" s="90" t="s">
        <v>14</v>
      </c>
      <c r="L38" s="91" t="s">
        <v>15</v>
      </c>
      <c r="M38" s="87" t="s">
        <v>16</v>
      </c>
      <c r="N38" s="87"/>
      <c r="O38" s="89" t="e">
        <v>#N/A</v>
      </c>
      <c r="P38" s="87" t="s">
        <v>126</v>
      </c>
      <c r="Q38" s="89">
        <v>166194</v>
      </c>
      <c r="R38" s="92">
        <v>1222506364</v>
      </c>
      <c r="S38" s="87" t="s">
        <v>127</v>
      </c>
      <c r="T38" s="93">
        <v>45503</v>
      </c>
      <c r="U38" s="93">
        <v>45516</v>
      </c>
      <c r="V38" s="93">
        <v>45518</v>
      </c>
      <c r="W38" s="93"/>
      <c r="X38" s="89">
        <v>288946</v>
      </c>
      <c r="Y38" s="89">
        <v>0</v>
      </c>
      <c r="Z38" s="89">
        <v>0</v>
      </c>
      <c r="AA38" s="89">
        <v>0</v>
      </c>
      <c r="AB38" s="87"/>
      <c r="AC38" s="87"/>
      <c r="AD38" s="89">
        <v>0</v>
      </c>
      <c r="AE38" s="89">
        <v>0</v>
      </c>
      <c r="AF38" s="92"/>
      <c r="AG38" s="92"/>
      <c r="AH38" s="92"/>
      <c r="AI38" s="92"/>
      <c r="AJ38" s="92"/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198994</v>
      </c>
      <c r="AR38" s="89">
        <v>0</v>
      </c>
      <c r="AS38" s="89">
        <v>0</v>
      </c>
      <c r="AT38" s="89">
        <v>36352</v>
      </c>
      <c r="AU38" s="89">
        <v>0</v>
      </c>
      <c r="AV38" s="87">
        <v>2201554160</v>
      </c>
      <c r="AW38" s="93">
        <v>45562</v>
      </c>
      <c r="AX38" s="87" t="s">
        <v>279</v>
      </c>
      <c r="AY38" s="89">
        <v>3181169</v>
      </c>
    </row>
    <row r="39" spans="1:51">
      <c r="A39" s="86">
        <v>890308493</v>
      </c>
      <c r="B39" s="87" t="s">
        <v>12</v>
      </c>
      <c r="C39" s="87" t="s">
        <v>13</v>
      </c>
      <c r="D39" s="87">
        <v>115489</v>
      </c>
      <c r="E39" s="87" t="s">
        <v>124</v>
      </c>
      <c r="F39" s="87" t="s">
        <v>125</v>
      </c>
      <c r="G39" s="88">
        <v>45565</v>
      </c>
      <c r="H39" s="88">
        <v>45572</v>
      </c>
      <c r="I39" s="89">
        <v>6598176</v>
      </c>
      <c r="J39" s="89">
        <v>6598176</v>
      </c>
      <c r="K39" s="90" t="s">
        <v>14</v>
      </c>
      <c r="L39" s="91" t="s">
        <v>15</v>
      </c>
      <c r="M39" s="87" t="s">
        <v>16</v>
      </c>
      <c r="N39" s="87"/>
      <c r="O39" s="89" t="e">
        <v>#N/A</v>
      </c>
      <c r="P39" s="87" t="s">
        <v>126</v>
      </c>
      <c r="Q39" s="89">
        <v>6598176</v>
      </c>
      <c r="R39" s="92">
        <v>1222528247</v>
      </c>
      <c r="S39" s="87" t="s">
        <v>127</v>
      </c>
      <c r="T39" s="93">
        <v>45565</v>
      </c>
      <c r="U39" s="93">
        <v>45572</v>
      </c>
      <c r="V39" s="93">
        <v>45575</v>
      </c>
      <c r="W39" s="93"/>
      <c r="X39" s="89">
        <v>6598176</v>
      </c>
      <c r="Y39" s="89">
        <v>0</v>
      </c>
      <c r="Z39" s="89">
        <v>0</v>
      </c>
      <c r="AA39" s="89">
        <v>0</v>
      </c>
      <c r="AB39" s="87"/>
      <c r="AC39" s="87"/>
      <c r="AD39" s="89">
        <v>0</v>
      </c>
      <c r="AE39" s="89">
        <v>0</v>
      </c>
      <c r="AF39" s="92"/>
      <c r="AG39" s="92"/>
      <c r="AH39" s="92"/>
      <c r="AI39" s="92"/>
      <c r="AJ39" s="92"/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6598176</v>
      </c>
      <c r="AR39" s="89">
        <v>0</v>
      </c>
      <c r="AS39" s="89">
        <v>0</v>
      </c>
      <c r="AT39" s="89">
        <v>0</v>
      </c>
      <c r="AU39" s="89">
        <v>0</v>
      </c>
      <c r="AV39" s="87"/>
      <c r="AW39" s="93"/>
      <c r="AX39" s="87"/>
      <c r="AY39" s="89">
        <v>0</v>
      </c>
    </row>
    <row r="40" spans="1:51">
      <c r="A40" s="86">
        <v>890308493</v>
      </c>
      <c r="B40" s="87" t="s">
        <v>12</v>
      </c>
      <c r="C40" s="87" t="s">
        <v>13</v>
      </c>
      <c r="D40" s="87">
        <v>114984</v>
      </c>
      <c r="E40" s="87" t="s">
        <v>128</v>
      </c>
      <c r="F40" s="87" t="s">
        <v>129</v>
      </c>
      <c r="G40" s="88">
        <v>45512</v>
      </c>
      <c r="H40" s="88">
        <v>45512</v>
      </c>
      <c r="I40" s="89">
        <v>4817049</v>
      </c>
      <c r="J40" s="89">
        <v>4817049</v>
      </c>
      <c r="K40" s="90" t="s">
        <v>14</v>
      </c>
      <c r="L40" s="91" t="s">
        <v>15</v>
      </c>
      <c r="M40" s="87" t="s">
        <v>16</v>
      </c>
      <c r="N40" s="87"/>
      <c r="O40" s="89" t="e">
        <v>#N/A</v>
      </c>
      <c r="P40" s="87" t="s">
        <v>126</v>
      </c>
      <c r="Q40" s="89">
        <v>4817049</v>
      </c>
      <c r="R40" s="92">
        <v>1222498479</v>
      </c>
      <c r="S40" s="87" t="s">
        <v>127</v>
      </c>
      <c r="T40" s="93">
        <v>45504</v>
      </c>
      <c r="U40" s="93">
        <v>45512</v>
      </c>
      <c r="V40" s="93">
        <v>45517</v>
      </c>
      <c r="W40" s="93"/>
      <c r="X40" s="89">
        <v>4817049</v>
      </c>
      <c r="Y40" s="89">
        <v>0</v>
      </c>
      <c r="Z40" s="89">
        <v>0</v>
      </c>
      <c r="AA40" s="89">
        <v>0</v>
      </c>
      <c r="AB40" s="87"/>
      <c r="AC40" s="87"/>
      <c r="AD40" s="89">
        <v>0</v>
      </c>
      <c r="AE40" s="89">
        <v>0</v>
      </c>
      <c r="AF40" s="92"/>
      <c r="AG40" s="92"/>
      <c r="AH40" s="92"/>
      <c r="AI40" s="92"/>
      <c r="AJ40" s="92"/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4817049</v>
      </c>
      <c r="AR40" s="89">
        <v>0</v>
      </c>
      <c r="AS40" s="89">
        <v>0</v>
      </c>
      <c r="AT40" s="89">
        <v>0</v>
      </c>
      <c r="AU40" s="89">
        <v>0</v>
      </c>
      <c r="AV40" s="87"/>
      <c r="AW40" s="93"/>
      <c r="AX40" s="87"/>
      <c r="AY40" s="89">
        <v>0</v>
      </c>
    </row>
    <row r="41" spans="1:51">
      <c r="A41" s="86">
        <v>890308493</v>
      </c>
      <c r="B41" s="87" t="s">
        <v>12</v>
      </c>
      <c r="C41" s="87" t="s">
        <v>13</v>
      </c>
      <c r="D41" s="87">
        <v>115699</v>
      </c>
      <c r="E41" s="87" t="s">
        <v>130</v>
      </c>
      <c r="F41" s="87" t="s">
        <v>131</v>
      </c>
      <c r="G41" s="88">
        <v>45595</v>
      </c>
      <c r="H41" s="88">
        <v>45610</v>
      </c>
      <c r="I41" s="89">
        <v>3722048</v>
      </c>
      <c r="J41" s="89">
        <v>3722048</v>
      </c>
      <c r="K41" s="90" t="s">
        <v>14</v>
      </c>
      <c r="L41" s="91" t="s">
        <v>15</v>
      </c>
      <c r="M41" s="87" t="s">
        <v>16</v>
      </c>
      <c r="N41" s="87"/>
      <c r="O41" s="89" t="e">
        <v>#N/A</v>
      </c>
      <c r="P41" s="87" t="s">
        <v>126</v>
      </c>
      <c r="Q41" s="89">
        <v>3722048</v>
      </c>
      <c r="R41" s="92">
        <v>1222539968</v>
      </c>
      <c r="S41" s="87" t="s">
        <v>127</v>
      </c>
      <c r="T41" s="93">
        <v>45595</v>
      </c>
      <c r="U41" s="93">
        <v>45610</v>
      </c>
      <c r="V41" s="93">
        <v>45621</v>
      </c>
      <c r="W41" s="93"/>
      <c r="X41" s="89">
        <v>3722048</v>
      </c>
      <c r="Y41" s="89">
        <v>0</v>
      </c>
      <c r="Z41" s="89">
        <v>0</v>
      </c>
      <c r="AA41" s="89">
        <v>0</v>
      </c>
      <c r="AB41" s="87"/>
      <c r="AC41" s="87"/>
      <c r="AD41" s="89">
        <v>0</v>
      </c>
      <c r="AE41" s="89">
        <v>0</v>
      </c>
      <c r="AF41" s="92"/>
      <c r="AG41" s="92"/>
      <c r="AH41" s="92"/>
      <c r="AI41" s="92"/>
      <c r="AJ41" s="92"/>
      <c r="AK41" s="89">
        <v>0</v>
      </c>
      <c r="AL41" s="89">
        <v>0</v>
      </c>
      <c r="AM41" s="89">
        <v>0</v>
      </c>
      <c r="AN41" s="89">
        <v>0</v>
      </c>
      <c r="AO41" s="89">
        <v>0</v>
      </c>
      <c r="AP41" s="89">
        <v>0</v>
      </c>
      <c r="AQ41" s="89">
        <v>3722048</v>
      </c>
      <c r="AR41" s="89">
        <v>0</v>
      </c>
      <c r="AS41" s="89">
        <v>0</v>
      </c>
      <c r="AT41" s="89">
        <v>0</v>
      </c>
      <c r="AU41" s="89">
        <v>0</v>
      </c>
      <c r="AV41" s="87"/>
      <c r="AW41" s="93"/>
      <c r="AX41" s="87"/>
      <c r="AY41" s="89">
        <v>0</v>
      </c>
    </row>
    <row r="42" spans="1:51">
      <c r="A42" s="86">
        <v>890308493</v>
      </c>
      <c r="B42" s="87" t="s">
        <v>12</v>
      </c>
      <c r="C42" s="87" t="s">
        <v>13</v>
      </c>
      <c r="D42" s="87">
        <v>114904</v>
      </c>
      <c r="E42" s="87" t="s">
        <v>132</v>
      </c>
      <c r="F42" s="87" t="s">
        <v>133</v>
      </c>
      <c r="G42" s="88">
        <v>45516</v>
      </c>
      <c r="H42" s="88">
        <v>45516</v>
      </c>
      <c r="I42" s="89">
        <v>3670858</v>
      </c>
      <c r="J42" s="89">
        <v>3670858</v>
      </c>
      <c r="K42" s="90" t="s">
        <v>14</v>
      </c>
      <c r="L42" s="91" t="s">
        <v>15</v>
      </c>
      <c r="M42" s="87" t="s">
        <v>16</v>
      </c>
      <c r="N42" s="87"/>
      <c r="O42" s="89" t="e">
        <v>#N/A</v>
      </c>
      <c r="P42" s="87" t="s">
        <v>126</v>
      </c>
      <c r="Q42" s="89">
        <v>3670858</v>
      </c>
      <c r="R42" s="92">
        <v>1222498514</v>
      </c>
      <c r="S42" s="87" t="s">
        <v>127</v>
      </c>
      <c r="T42" s="93">
        <v>45502</v>
      </c>
      <c r="U42" s="93">
        <v>45516</v>
      </c>
      <c r="V42" s="93">
        <v>45518</v>
      </c>
      <c r="W42" s="93"/>
      <c r="X42" s="89">
        <v>3705258</v>
      </c>
      <c r="Y42" s="89">
        <v>0</v>
      </c>
      <c r="Z42" s="89">
        <v>0</v>
      </c>
      <c r="AA42" s="89">
        <v>0</v>
      </c>
      <c r="AB42" s="87"/>
      <c r="AC42" s="87"/>
      <c r="AD42" s="89">
        <v>0</v>
      </c>
      <c r="AE42" s="89">
        <v>0</v>
      </c>
      <c r="AF42" s="92"/>
      <c r="AG42" s="92"/>
      <c r="AH42" s="92"/>
      <c r="AI42" s="92"/>
      <c r="AJ42" s="92"/>
      <c r="AK42" s="89">
        <v>0</v>
      </c>
      <c r="AL42" s="89">
        <v>0</v>
      </c>
      <c r="AM42" s="89">
        <v>0</v>
      </c>
      <c r="AN42" s="89">
        <v>0</v>
      </c>
      <c r="AO42" s="89">
        <v>0</v>
      </c>
      <c r="AP42" s="89">
        <v>0</v>
      </c>
      <c r="AQ42" s="89">
        <v>3670858</v>
      </c>
      <c r="AR42" s="89">
        <v>0</v>
      </c>
      <c r="AS42" s="89">
        <v>0</v>
      </c>
      <c r="AT42" s="89">
        <v>0</v>
      </c>
      <c r="AU42" s="89">
        <v>0</v>
      </c>
      <c r="AV42" s="87"/>
      <c r="AW42" s="93"/>
      <c r="AX42" s="87"/>
      <c r="AY42" s="89">
        <v>0</v>
      </c>
    </row>
    <row r="43" spans="1:51">
      <c r="A43" s="86">
        <v>890308493</v>
      </c>
      <c r="B43" s="87" t="s">
        <v>12</v>
      </c>
      <c r="C43" s="87" t="s">
        <v>13</v>
      </c>
      <c r="D43" s="87">
        <v>115231</v>
      </c>
      <c r="E43" s="87" t="s">
        <v>134</v>
      </c>
      <c r="F43" s="87" t="s">
        <v>135</v>
      </c>
      <c r="G43" s="88">
        <v>45535</v>
      </c>
      <c r="H43" s="88">
        <v>45540</v>
      </c>
      <c r="I43" s="89">
        <v>3250529</v>
      </c>
      <c r="J43" s="89">
        <v>3250529</v>
      </c>
      <c r="K43" s="90" t="s">
        <v>14</v>
      </c>
      <c r="L43" s="91" t="s">
        <v>15</v>
      </c>
      <c r="M43" s="87" t="s">
        <v>16</v>
      </c>
      <c r="N43" s="87"/>
      <c r="O43" s="89" t="e">
        <v>#N/A</v>
      </c>
      <c r="P43" s="87" t="s">
        <v>126</v>
      </c>
      <c r="Q43" s="89">
        <v>3250529</v>
      </c>
      <c r="R43" s="92">
        <v>1222511716</v>
      </c>
      <c r="S43" s="87" t="s">
        <v>127</v>
      </c>
      <c r="T43" s="93">
        <v>45535</v>
      </c>
      <c r="U43" s="93">
        <v>45540</v>
      </c>
      <c r="V43" s="93">
        <v>45548</v>
      </c>
      <c r="W43" s="93"/>
      <c r="X43" s="89">
        <v>3250529</v>
      </c>
      <c r="Y43" s="89">
        <v>0</v>
      </c>
      <c r="Z43" s="89">
        <v>0</v>
      </c>
      <c r="AA43" s="89">
        <v>0</v>
      </c>
      <c r="AB43" s="87"/>
      <c r="AC43" s="87"/>
      <c r="AD43" s="89">
        <v>0</v>
      </c>
      <c r="AE43" s="89">
        <v>0</v>
      </c>
      <c r="AF43" s="92"/>
      <c r="AG43" s="92"/>
      <c r="AH43" s="92"/>
      <c r="AI43" s="92"/>
      <c r="AJ43" s="92"/>
      <c r="AK43" s="89">
        <v>0</v>
      </c>
      <c r="AL43" s="89">
        <v>0</v>
      </c>
      <c r="AM43" s="89">
        <v>0</v>
      </c>
      <c r="AN43" s="89">
        <v>0</v>
      </c>
      <c r="AO43" s="89">
        <v>0</v>
      </c>
      <c r="AP43" s="89">
        <v>0</v>
      </c>
      <c r="AQ43" s="89">
        <v>3250529</v>
      </c>
      <c r="AR43" s="89">
        <v>0</v>
      </c>
      <c r="AS43" s="89">
        <v>0</v>
      </c>
      <c r="AT43" s="89">
        <v>0</v>
      </c>
      <c r="AU43" s="89">
        <v>0</v>
      </c>
      <c r="AV43" s="87"/>
      <c r="AW43" s="93"/>
      <c r="AX43" s="87"/>
      <c r="AY43" s="89">
        <v>0</v>
      </c>
    </row>
    <row r="44" spans="1:51">
      <c r="A44" s="86">
        <v>890308493</v>
      </c>
      <c r="B44" s="87" t="s">
        <v>12</v>
      </c>
      <c r="C44" s="87" t="s">
        <v>13</v>
      </c>
      <c r="D44" s="87">
        <v>115645</v>
      </c>
      <c r="E44" s="87" t="s">
        <v>136</v>
      </c>
      <c r="F44" s="87" t="s">
        <v>137</v>
      </c>
      <c r="G44" s="88">
        <v>45594</v>
      </c>
      <c r="H44" s="88">
        <v>45608</v>
      </c>
      <c r="I44" s="89">
        <v>2228776</v>
      </c>
      <c r="J44" s="89">
        <v>2228776</v>
      </c>
      <c r="K44" s="90" t="s">
        <v>14</v>
      </c>
      <c r="L44" s="91" t="s">
        <v>15</v>
      </c>
      <c r="M44" s="87" t="s">
        <v>16</v>
      </c>
      <c r="N44" s="87"/>
      <c r="O44" s="89" t="e">
        <v>#N/A</v>
      </c>
      <c r="P44" s="87" t="s">
        <v>126</v>
      </c>
      <c r="Q44" s="89">
        <v>2228776</v>
      </c>
      <c r="R44" s="92">
        <v>1222540019</v>
      </c>
      <c r="S44" s="87" t="s">
        <v>127</v>
      </c>
      <c r="T44" s="93">
        <v>45594</v>
      </c>
      <c r="U44" s="93">
        <v>45608</v>
      </c>
      <c r="V44" s="93">
        <v>45622</v>
      </c>
      <c r="W44" s="93"/>
      <c r="X44" s="89">
        <v>2228776</v>
      </c>
      <c r="Y44" s="89">
        <v>0</v>
      </c>
      <c r="Z44" s="89">
        <v>0</v>
      </c>
      <c r="AA44" s="89">
        <v>0</v>
      </c>
      <c r="AB44" s="87"/>
      <c r="AC44" s="87"/>
      <c r="AD44" s="89">
        <v>0</v>
      </c>
      <c r="AE44" s="89">
        <v>0</v>
      </c>
      <c r="AF44" s="92"/>
      <c r="AG44" s="92"/>
      <c r="AH44" s="92"/>
      <c r="AI44" s="92"/>
      <c r="AJ44" s="92"/>
      <c r="AK44" s="89">
        <v>0</v>
      </c>
      <c r="AL44" s="89">
        <v>0</v>
      </c>
      <c r="AM44" s="89">
        <v>0</v>
      </c>
      <c r="AN44" s="89">
        <v>0</v>
      </c>
      <c r="AO44" s="89">
        <v>0</v>
      </c>
      <c r="AP44" s="89">
        <v>0</v>
      </c>
      <c r="AQ44" s="89">
        <v>2228776</v>
      </c>
      <c r="AR44" s="89">
        <v>0</v>
      </c>
      <c r="AS44" s="89">
        <v>0</v>
      </c>
      <c r="AT44" s="89">
        <v>0</v>
      </c>
      <c r="AU44" s="89">
        <v>0</v>
      </c>
      <c r="AV44" s="87"/>
      <c r="AW44" s="93"/>
      <c r="AX44" s="87"/>
      <c r="AY44" s="89">
        <v>0</v>
      </c>
    </row>
    <row r="45" spans="1:51">
      <c r="A45" s="86">
        <v>890308493</v>
      </c>
      <c r="B45" s="87" t="s">
        <v>12</v>
      </c>
      <c r="C45" s="87" t="s">
        <v>13</v>
      </c>
      <c r="D45" s="87">
        <v>114360</v>
      </c>
      <c r="E45" s="87" t="s">
        <v>138</v>
      </c>
      <c r="F45" s="87" t="s">
        <v>139</v>
      </c>
      <c r="G45" s="88">
        <v>45441</v>
      </c>
      <c r="H45" s="88">
        <v>45454</v>
      </c>
      <c r="I45" s="89">
        <v>1794400</v>
      </c>
      <c r="J45" s="89">
        <v>1794400</v>
      </c>
      <c r="K45" s="90" t="s">
        <v>14</v>
      </c>
      <c r="L45" s="91" t="s">
        <v>15</v>
      </c>
      <c r="M45" s="87" t="s">
        <v>16</v>
      </c>
      <c r="N45" s="87"/>
      <c r="O45" s="89" t="e">
        <v>#N/A</v>
      </c>
      <c r="P45" s="87" t="s">
        <v>126</v>
      </c>
      <c r="Q45" s="89">
        <v>1794400</v>
      </c>
      <c r="R45" s="92">
        <v>1222472810</v>
      </c>
      <c r="S45" s="87" t="s">
        <v>127</v>
      </c>
      <c r="T45" s="93">
        <v>45441</v>
      </c>
      <c r="U45" s="93">
        <v>45454</v>
      </c>
      <c r="V45" s="93">
        <v>45471</v>
      </c>
      <c r="W45" s="93"/>
      <c r="X45" s="89">
        <v>1872000</v>
      </c>
      <c r="Y45" s="89">
        <v>0</v>
      </c>
      <c r="Z45" s="89">
        <v>0</v>
      </c>
      <c r="AA45" s="89">
        <v>0</v>
      </c>
      <c r="AB45" s="87"/>
      <c r="AC45" s="87"/>
      <c r="AD45" s="89">
        <v>0</v>
      </c>
      <c r="AE45" s="89">
        <v>0</v>
      </c>
      <c r="AF45" s="92"/>
      <c r="AG45" s="92"/>
      <c r="AH45" s="92"/>
      <c r="AI45" s="92"/>
      <c r="AJ45" s="92"/>
      <c r="AK45" s="89">
        <v>0</v>
      </c>
      <c r="AL45" s="89">
        <v>0</v>
      </c>
      <c r="AM45" s="89">
        <v>0</v>
      </c>
      <c r="AN45" s="89">
        <v>0</v>
      </c>
      <c r="AO45" s="89">
        <v>0</v>
      </c>
      <c r="AP45" s="89">
        <v>0</v>
      </c>
      <c r="AQ45" s="89">
        <v>1794400</v>
      </c>
      <c r="AR45" s="89">
        <v>0</v>
      </c>
      <c r="AS45" s="89">
        <v>0</v>
      </c>
      <c r="AT45" s="89">
        <v>0</v>
      </c>
      <c r="AU45" s="89">
        <v>0</v>
      </c>
      <c r="AV45" s="87"/>
      <c r="AW45" s="93"/>
      <c r="AX45" s="87"/>
      <c r="AY45" s="89">
        <v>0</v>
      </c>
    </row>
    <row r="46" spans="1:51">
      <c r="A46" s="86">
        <v>890308493</v>
      </c>
      <c r="B46" s="87" t="s">
        <v>12</v>
      </c>
      <c r="C46" s="87" t="s">
        <v>13</v>
      </c>
      <c r="D46" s="87">
        <v>115136</v>
      </c>
      <c r="E46" s="87" t="s">
        <v>140</v>
      </c>
      <c r="F46" s="87" t="s">
        <v>141</v>
      </c>
      <c r="G46" s="88">
        <v>45532</v>
      </c>
      <c r="H46" s="88">
        <v>45544</v>
      </c>
      <c r="I46" s="89">
        <v>1742000</v>
      </c>
      <c r="J46" s="89">
        <v>1742000</v>
      </c>
      <c r="K46" s="90" t="s">
        <v>14</v>
      </c>
      <c r="L46" s="91" t="s">
        <v>15</v>
      </c>
      <c r="M46" s="87" t="s">
        <v>16</v>
      </c>
      <c r="N46" s="87"/>
      <c r="O46" s="89" t="e">
        <v>#N/A</v>
      </c>
      <c r="P46" s="87" t="s">
        <v>126</v>
      </c>
      <c r="Q46" s="89">
        <v>1742000</v>
      </c>
      <c r="R46" s="92">
        <v>1222511847</v>
      </c>
      <c r="S46" s="87" t="s">
        <v>127</v>
      </c>
      <c r="T46" s="93">
        <v>45532</v>
      </c>
      <c r="U46" s="93">
        <v>45544</v>
      </c>
      <c r="V46" s="93">
        <v>45551</v>
      </c>
      <c r="W46" s="93"/>
      <c r="X46" s="89">
        <v>1742000</v>
      </c>
      <c r="Y46" s="89">
        <v>0</v>
      </c>
      <c r="Z46" s="89">
        <v>0</v>
      </c>
      <c r="AA46" s="89">
        <v>0</v>
      </c>
      <c r="AB46" s="87"/>
      <c r="AC46" s="87"/>
      <c r="AD46" s="89">
        <v>0</v>
      </c>
      <c r="AE46" s="89">
        <v>0</v>
      </c>
      <c r="AF46" s="92"/>
      <c r="AG46" s="92"/>
      <c r="AH46" s="92"/>
      <c r="AI46" s="92"/>
      <c r="AJ46" s="92"/>
      <c r="AK46" s="89">
        <v>0</v>
      </c>
      <c r="AL46" s="89">
        <v>0</v>
      </c>
      <c r="AM46" s="89">
        <v>0</v>
      </c>
      <c r="AN46" s="89">
        <v>0</v>
      </c>
      <c r="AO46" s="89">
        <v>0</v>
      </c>
      <c r="AP46" s="89">
        <v>0</v>
      </c>
      <c r="AQ46" s="89">
        <v>1742000</v>
      </c>
      <c r="AR46" s="89">
        <v>0</v>
      </c>
      <c r="AS46" s="89">
        <v>0</v>
      </c>
      <c r="AT46" s="89">
        <v>0</v>
      </c>
      <c r="AU46" s="89">
        <v>0</v>
      </c>
      <c r="AV46" s="87"/>
      <c r="AW46" s="93"/>
      <c r="AX46" s="87"/>
      <c r="AY46" s="89">
        <v>0</v>
      </c>
    </row>
    <row r="47" spans="1:51">
      <c r="A47" s="86">
        <v>890308493</v>
      </c>
      <c r="B47" s="87" t="s">
        <v>12</v>
      </c>
      <c r="C47" s="87" t="s">
        <v>13</v>
      </c>
      <c r="D47" s="87">
        <v>115088</v>
      </c>
      <c r="E47" s="87" t="s">
        <v>142</v>
      </c>
      <c r="F47" s="87" t="s">
        <v>143</v>
      </c>
      <c r="G47" s="88">
        <v>45540</v>
      </c>
      <c r="H47" s="88">
        <v>45540</v>
      </c>
      <c r="I47" s="89">
        <v>1409868</v>
      </c>
      <c r="J47" s="89">
        <v>1409868</v>
      </c>
      <c r="K47" s="90" t="s">
        <v>14</v>
      </c>
      <c r="L47" s="91" t="s">
        <v>15</v>
      </c>
      <c r="M47" s="87" t="s">
        <v>16</v>
      </c>
      <c r="N47" s="87"/>
      <c r="O47" s="89" t="e">
        <v>#N/A</v>
      </c>
      <c r="P47" s="87" t="s">
        <v>126</v>
      </c>
      <c r="Q47" s="89">
        <v>1409868</v>
      </c>
      <c r="R47" s="92">
        <v>1222511861</v>
      </c>
      <c r="S47" s="87" t="s">
        <v>127</v>
      </c>
      <c r="T47" s="93">
        <v>45531</v>
      </c>
      <c r="U47" s="93">
        <v>45540</v>
      </c>
      <c r="V47" s="93">
        <v>45551</v>
      </c>
      <c r="W47" s="93"/>
      <c r="X47" s="89">
        <v>1409868</v>
      </c>
      <c r="Y47" s="89">
        <v>0</v>
      </c>
      <c r="Z47" s="89">
        <v>0</v>
      </c>
      <c r="AA47" s="89">
        <v>0</v>
      </c>
      <c r="AB47" s="87"/>
      <c r="AC47" s="87"/>
      <c r="AD47" s="89">
        <v>0</v>
      </c>
      <c r="AE47" s="89">
        <v>0</v>
      </c>
      <c r="AF47" s="92"/>
      <c r="AG47" s="92"/>
      <c r="AH47" s="92"/>
      <c r="AI47" s="92"/>
      <c r="AJ47" s="92"/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1409868</v>
      </c>
      <c r="AR47" s="89">
        <v>0</v>
      </c>
      <c r="AS47" s="89">
        <v>0</v>
      </c>
      <c r="AT47" s="89">
        <v>0</v>
      </c>
      <c r="AU47" s="89">
        <v>0</v>
      </c>
      <c r="AV47" s="87"/>
      <c r="AW47" s="93"/>
      <c r="AX47" s="87"/>
      <c r="AY47" s="89">
        <v>0</v>
      </c>
    </row>
    <row r="48" spans="1:51">
      <c r="A48" s="86">
        <v>890308493</v>
      </c>
      <c r="B48" s="87" t="s">
        <v>12</v>
      </c>
      <c r="C48" s="87" t="s">
        <v>13</v>
      </c>
      <c r="D48" s="87">
        <v>115219</v>
      </c>
      <c r="E48" s="87" t="s">
        <v>144</v>
      </c>
      <c r="F48" s="87" t="s">
        <v>145</v>
      </c>
      <c r="G48" s="88">
        <v>45534</v>
      </c>
      <c r="H48" s="88">
        <v>45540</v>
      </c>
      <c r="I48" s="89">
        <v>1331542</v>
      </c>
      <c r="J48" s="89">
        <v>1331542</v>
      </c>
      <c r="K48" s="90" t="s">
        <v>14</v>
      </c>
      <c r="L48" s="91" t="s">
        <v>15</v>
      </c>
      <c r="M48" s="87" t="s">
        <v>16</v>
      </c>
      <c r="N48" s="87"/>
      <c r="O48" s="89" t="e">
        <v>#N/A</v>
      </c>
      <c r="P48" s="87" t="s">
        <v>126</v>
      </c>
      <c r="Q48" s="89">
        <v>1331542</v>
      </c>
      <c r="R48" s="92">
        <v>1222511865</v>
      </c>
      <c r="S48" s="87" t="s">
        <v>127</v>
      </c>
      <c r="T48" s="93">
        <v>45534</v>
      </c>
      <c r="U48" s="93">
        <v>45540</v>
      </c>
      <c r="V48" s="93">
        <v>45551</v>
      </c>
      <c r="W48" s="93"/>
      <c r="X48" s="89">
        <v>1331542</v>
      </c>
      <c r="Y48" s="89">
        <v>0</v>
      </c>
      <c r="Z48" s="89">
        <v>0</v>
      </c>
      <c r="AA48" s="89">
        <v>0</v>
      </c>
      <c r="AB48" s="87"/>
      <c r="AC48" s="87"/>
      <c r="AD48" s="89">
        <v>0</v>
      </c>
      <c r="AE48" s="89">
        <v>0</v>
      </c>
      <c r="AF48" s="92"/>
      <c r="AG48" s="92"/>
      <c r="AH48" s="92"/>
      <c r="AI48" s="92"/>
      <c r="AJ48" s="92"/>
      <c r="AK48" s="89">
        <v>0</v>
      </c>
      <c r="AL48" s="89">
        <v>0</v>
      </c>
      <c r="AM48" s="89">
        <v>0</v>
      </c>
      <c r="AN48" s="89">
        <v>0</v>
      </c>
      <c r="AO48" s="89">
        <v>0</v>
      </c>
      <c r="AP48" s="89">
        <v>0</v>
      </c>
      <c r="AQ48" s="89">
        <v>1331542</v>
      </c>
      <c r="AR48" s="89">
        <v>0</v>
      </c>
      <c r="AS48" s="89">
        <v>0</v>
      </c>
      <c r="AT48" s="89">
        <v>0</v>
      </c>
      <c r="AU48" s="89">
        <v>0</v>
      </c>
      <c r="AV48" s="87"/>
      <c r="AW48" s="93"/>
      <c r="AX48" s="87"/>
      <c r="AY48" s="89">
        <v>0</v>
      </c>
    </row>
    <row r="49" spans="1:51">
      <c r="A49" s="86">
        <v>890308493</v>
      </c>
      <c r="B49" s="87" t="s">
        <v>12</v>
      </c>
      <c r="C49" s="87" t="s">
        <v>13</v>
      </c>
      <c r="D49" s="87">
        <v>115655</v>
      </c>
      <c r="E49" s="87" t="s">
        <v>146</v>
      </c>
      <c r="F49" s="87" t="s">
        <v>147</v>
      </c>
      <c r="G49" s="88">
        <v>45594</v>
      </c>
      <c r="H49" s="88">
        <v>45608</v>
      </c>
      <c r="I49" s="89">
        <v>1140513</v>
      </c>
      <c r="J49" s="89">
        <v>1140513</v>
      </c>
      <c r="K49" s="90" t="s">
        <v>14</v>
      </c>
      <c r="L49" s="91" t="s">
        <v>15</v>
      </c>
      <c r="M49" s="87" t="s">
        <v>16</v>
      </c>
      <c r="N49" s="87"/>
      <c r="O49" s="89" t="e">
        <v>#N/A</v>
      </c>
      <c r="P49" s="87" t="s">
        <v>126</v>
      </c>
      <c r="Q49" s="89">
        <v>1140513</v>
      </c>
      <c r="R49" s="92">
        <v>1222540026</v>
      </c>
      <c r="S49" s="87" t="s">
        <v>127</v>
      </c>
      <c r="T49" s="93">
        <v>45594</v>
      </c>
      <c r="U49" s="93">
        <v>45608</v>
      </c>
      <c r="V49" s="93">
        <v>45622</v>
      </c>
      <c r="W49" s="93"/>
      <c r="X49" s="89">
        <v>1245555</v>
      </c>
      <c r="Y49" s="89">
        <v>0</v>
      </c>
      <c r="Z49" s="89">
        <v>0</v>
      </c>
      <c r="AA49" s="89">
        <v>0</v>
      </c>
      <c r="AB49" s="87"/>
      <c r="AC49" s="87"/>
      <c r="AD49" s="89">
        <v>0</v>
      </c>
      <c r="AE49" s="89">
        <v>0</v>
      </c>
      <c r="AF49" s="92"/>
      <c r="AG49" s="92"/>
      <c r="AH49" s="92"/>
      <c r="AI49" s="92"/>
      <c r="AJ49" s="92"/>
      <c r="AK49" s="89">
        <v>0</v>
      </c>
      <c r="AL49" s="89">
        <v>0</v>
      </c>
      <c r="AM49" s="89">
        <v>0</v>
      </c>
      <c r="AN49" s="89">
        <v>0</v>
      </c>
      <c r="AO49" s="89">
        <v>0</v>
      </c>
      <c r="AP49" s="89">
        <v>0</v>
      </c>
      <c r="AQ49" s="89">
        <v>1140513</v>
      </c>
      <c r="AR49" s="89">
        <v>0</v>
      </c>
      <c r="AS49" s="89">
        <v>0</v>
      </c>
      <c r="AT49" s="89">
        <v>0</v>
      </c>
      <c r="AU49" s="89">
        <v>0</v>
      </c>
      <c r="AV49" s="87"/>
      <c r="AW49" s="93"/>
      <c r="AX49" s="87"/>
      <c r="AY49" s="89">
        <v>0</v>
      </c>
    </row>
    <row r="50" spans="1:51">
      <c r="A50" s="86">
        <v>890308493</v>
      </c>
      <c r="B50" s="87" t="s">
        <v>12</v>
      </c>
      <c r="C50" s="87" t="s">
        <v>13</v>
      </c>
      <c r="D50" s="87">
        <v>114992</v>
      </c>
      <c r="E50" s="87" t="s">
        <v>152</v>
      </c>
      <c r="F50" s="87" t="s">
        <v>153</v>
      </c>
      <c r="G50" s="88">
        <v>45510</v>
      </c>
      <c r="H50" s="88">
        <v>45510</v>
      </c>
      <c r="I50" s="89">
        <v>861586</v>
      </c>
      <c r="J50" s="89">
        <v>861586</v>
      </c>
      <c r="K50" s="90" t="s">
        <v>14</v>
      </c>
      <c r="L50" s="91" t="s">
        <v>15</v>
      </c>
      <c r="M50" s="87" t="s">
        <v>16</v>
      </c>
      <c r="N50" s="87"/>
      <c r="O50" s="89" t="e">
        <v>#N/A</v>
      </c>
      <c r="P50" s="87" t="s">
        <v>126</v>
      </c>
      <c r="Q50" s="89">
        <v>861586</v>
      </c>
      <c r="R50" s="92">
        <v>1222498476</v>
      </c>
      <c r="S50" s="87" t="s">
        <v>127</v>
      </c>
      <c r="T50" s="93">
        <v>45504</v>
      </c>
      <c r="U50" s="93">
        <v>45510</v>
      </c>
      <c r="V50" s="93">
        <v>45517</v>
      </c>
      <c r="W50" s="93"/>
      <c r="X50" s="89">
        <v>861586</v>
      </c>
      <c r="Y50" s="89">
        <v>0</v>
      </c>
      <c r="Z50" s="89">
        <v>0</v>
      </c>
      <c r="AA50" s="89">
        <v>0</v>
      </c>
      <c r="AB50" s="87"/>
      <c r="AC50" s="87"/>
      <c r="AD50" s="89">
        <v>0</v>
      </c>
      <c r="AE50" s="89">
        <v>0</v>
      </c>
      <c r="AF50" s="92"/>
      <c r="AG50" s="92"/>
      <c r="AH50" s="92"/>
      <c r="AI50" s="92"/>
      <c r="AJ50" s="92"/>
      <c r="AK50" s="89">
        <v>0</v>
      </c>
      <c r="AL50" s="89">
        <v>0</v>
      </c>
      <c r="AM50" s="89">
        <v>0</v>
      </c>
      <c r="AN50" s="89">
        <v>0</v>
      </c>
      <c r="AO50" s="89">
        <v>0</v>
      </c>
      <c r="AP50" s="89">
        <v>0</v>
      </c>
      <c r="AQ50" s="89">
        <v>861586</v>
      </c>
      <c r="AR50" s="89">
        <v>0</v>
      </c>
      <c r="AS50" s="89">
        <v>0</v>
      </c>
      <c r="AT50" s="89">
        <v>0</v>
      </c>
      <c r="AU50" s="89">
        <v>0</v>
      </c>
      <c r="AV50" s="87"/>
      <c r="AW50" s="93"/>
      <c r="AX50" s="87"/>
      <c r="AY50" s="89">
        <v>0</v>
      </c>
    </row>
    <row r="51" spans="1:51">
      <c r="A51" s="86">
        <v>890308493</v>
      </c>
      <c r="B51" s="87" t="s">
        <v>12</v>
      </c>
      <c r="C51" s="87" t="s">
        <v>13</v>
      </c>
      <c r="D51" s="87">
        <v>115405</v>
      </c>
      <c r="E51" s="87" t="s">
        <v>154</v>
      </c>
      <c r="F51" s="87" t="s">
        <v>155</v>
      </c>
      <c r="G51" s="88">
        <v>45561</v>
      </c>
      <c r="H51" s="88">
        <v>45574</v>
      </c>
      <c r="I51" s="89">
        <v>810464</v>
      </c>
      <c r="J51" s="89">
        <v>810464</v>
      </c>
      <c r="K51" s="90" t="s">
        <v>14</v>
      </c>
      <c r="L51" s="91" t="s">
        <v>15</v>
      </c>
      <c r="M51" s="87" t="s">
        <v>16</v>
      </c>
      <c r="N51" s="87"/>
      <c r="O51" s="89" t="e">
        <v>#N/A</v>
      </c>
      <c r="P51" s="87" t="s">
        <v>126</v>
      </c>
      <c r="Q51" s="89">
        <v>810464</v>
      </c>
      <c r="R51" s="92">
        <v>1222528244</v>
      </c>
      <c r="S51" s="87" t="s">
        <v>127</v>
      </c>
      <c r="T51" s="93">
        <v>45561</v>
      </c>
      <c r="U51" s="93">
        <v>45574</v>
      </c>
      <c r="V51" s="93">
        <v>45575</v>
      </c>
      <c r="W51" s="93"/>
      <c r="X51" s="89">
        <v>810464</v>
      </c>
      <c r="Y51" s="89">
        <v>0</v>
      </c>
      <c r="Z51" s="89">
        <v>0</v>
      </c>
      <c r="AA51" s="89">
        <v>0</v>
      </c>
      <c r="AB51" s="87"/>
      <c r="AC51" s="87"/>
      <c r="AD51" s="89">
        <v>0</v>
      </c>
      <c r="AE51" s="89">
        <v>0</v>
      </c>
      <c r="AF51" s="92"/>
      <c r="AG51" s="92"/>
      <c r="AH51" s="92"/>
      <c r="AI51" s="92"/>
      <c r="AJ51" s="92"/>
      <c r="AK51" s="89">
        <v>0</v>
      </c>
      <c r="AL51" s="89">
        <v>0</v>
      </c>
      <c r="AM51" s="89">
        <v>0</v>
      </c>
      <c r="AN51" s="89">
        <v>0</v>
      </c>
      <c r="AO51" s="89">
        <v>0</v>
      </c>
      <c r="AP51" s="89">
        <v>0</v>
      </c>
      <c r="AQ51" s="89">
        <v>810464</v>
      </c>
      <c r="AR51" s="89">
        <v>0</v>
      </c>
      <c r="AS51" s="89">
        <v>0</v>
      </c>
      <c r="AT51" s="89">
        <v>0</v>
      </c>
      <c r="AU51" s="89">
        <v>0</v>
      </c>
      <c r="AV51" s="87"/>
      <c r="AW51" s="93"/>
      <c r="AX51" s="87"/>
      <c r="AY51" s="89">
        <v>0</v>
      </c>
    </row>
    <row r="52" spans="1:51">
      <c r="A52" s="86">
        <v>890308493</v>
      </c>
      <c r="B52" s="87" t="s">
        <v>12</v>
      </c>
      <c r="C52" s="87" t="s">
        <v>13</v>
      </c>
      <c r="D52" s="87">
        <v>115151</v>
      </c>
      <c r="E52" s="87" t="s">
        <v>158</v>
      </c>
      <c r="F52" s="87" t="s">
        <v>159</v>
      </c>
      <c r="G52" s="88">
        <v>45533</v>
      </c>
      <c r="H52" s="88">
        <v>45544</v>
      </c>
      <c r="I52" s="89">
        <v>750432</v>
      </c>
      <c r="J52" s="89">
        <v>750432</v>
      </c>
      <c r="K52" s="90" t="s">
        <v>14</v>
      </c>
      <c r="L52" s="91" t="s">
        <v>15</v>
      </c>
      <c r="M52" s="87" t="s">
        <v>16</v>
      </c>
      <c r="N52" s="87"/>
      <c r="O52" s="89" t="e">
        <v>#N/A</v>
      </c>
      <c r="P52" s="87" t="s">
        <v>126</v>
      </c>
      <c r="Q52" s="89">
        <v>750432</v>
      </c>
      <c r="R52" s="92">
        <v>1222542976</v>
      </c>
      <c r="S52" s="87" t="s">
        <v>127</v>
      </c>
      <c r="T52" s="93">
        <v>45533</v>
      </c>
      <c r="U52" s="93">
        <v>45544</v>
      </c>
      <c r="V52" s="93">
        <v>45551</v>
      </c>
      <c r="W52" s="93"/>
      <c r="X52" s="89">
        <v>750432</v>
      </c>
      <c r="Y52" s="89">
        <v>0</v>
      </c>
      <c r="Z52" s="89">
        <v>0</v>
      </c>
      <c r="AA52" s="89">
        <v>0</v>
      </c>
      <c r="AB52" s="87"/>
      <c r="AC52" s="87"/>
      <c r="AD52" s="89">
        <v>0</v>
      </c>
      <c r="AE52" s="89">
        <v>0</v>
      </c>
      <c r="AF52" s="92"/>
      <c r="AG52" s="92"/>
      <c r="AH52" s="92"/>
      <c r="AI52" s="92"/>
      <c r="AJ52" s="92"/>
      <c r="AK52" s="89">
        <v>0</v>
      </c>
      <c r="AL52" s="89">
        <v>0</v>
      </c>
      <c r="AM52" s="89">
        <v>0</v>
      </c>
      <c r="AN52" s="89">
        <v>0</v>
      </c>
      <c r="AO52" s="89">
        <v>0</v>
      </c>
      <c r="AP52" s="89">
        <v>0</v>
      </c>
      <c r="AQ52" s="89">
        <v>750432</v>
      </c>
      <c r="AR52" s="89">
        <v>0</v>
      </c>
      <c r="AS52" s="89">
        <v>0</v>
      </c>
      <c r="AT52" s="89">
        <v>0</v>
      </c>
      <c r="AU52" s="89">
        <v>0</v>
      </c>
      <c r="AV52" s="87"/>
      <c r="AW52" s="93"/>
      <c r="AX52" s="87"/>
      <c r="AY52" s="89">
        <v>0</v>
      </c>
    </row>
    <row r="53" spans="1:51">
      <c r="A53" s="86">
        <v>890308493</v>
      </c>
      <c r="B53" s="87" t="s">
        <v>12</v>
      </c>
      <c r="C53" s="87" t="s">
        <v>13</v>
      </c>
      <c r="D53" s="87">
        <v>115658</v>
      </c>
      <c r="E53" s="87" t="s">
        <v>160</v>
      </c>
      <c r="F53" s="87" t="s">
        <v>161</v>
      </c>
      <c r="G53" s="88">
        <v>45594</v>
      </c>
      <c r="H53" s="88">
        <v>45608</v>
      </c>
      <c r="I53" s="89">
        <v>622061</v>
      </c>
      <c r="J53" s="89">
        <v>622061</v>
      </c>
      <c r="K53" s="90" t="s">
        <v>14</v>
      </c>
      <c r="L53" s="91" t="s">
        <v>15</v>
      </c>
      <c r="M53" s="87" t="s">
        <v>16</v>
      </c>
      <c r="N53" s="87"/>
      <c r="O53" s="89" t="e">
        <v>#N/A</v>
      </c>
      <c r="P53" s="87" t="s">
        <v>126</v>
      </c>
      <c r="Q53" s="89">
        <v>622061</v>
      </c>
      <c r="R53" s="92">
        <v>1222540035</v>
      </c>
      <c r="S53" s="87" t="s">
        <v>127</v>
      </c>
      <c r="T53" s="93">
        <v>45594</v>
      </c>
      <c r="U53" s="93">
        <v>45608</v>
      </c>
      <c r="V53" s="93">
        <v>45622</v>
      </c>
      <c r="W53" s="93"/>
      <c r="X53" s="89">
        <v>679957</v>
      </c>
      <c r="Y53" s="89">
        <v>0</v>
      </c>
      <c r="Z53" s="89">
        <v>0</v>
      </c>
      <c r="AA53" s="89">
        <v>0</v>
      </c>
      <c r="AB53" s="87"/>
      <c r="AC53" s="87"/>
      <c r="AD53" s="89">
        <v>0</v>
      </c>
      <c r="AE53" s="89">
        <v>0</v>
      </c>
      <c r="AF53" s="92"/>
      <c r="AG53" s="92"/>
      <c r="AH53" s="92"/>
      <c r="AI53" s="92"/>
      <c r="AJ53" s="92"/>
      <c r="AK53" s="89">
        <v>0</v>
      </c>
      <c r="AL53" s="89">
        <v>0</v>
      </c>
      <c r="AM53" s="89">
        <v>0</v>
      </c>
      <c r="AN53" s="89">
        <v>0</v>
      </c>
      <c r="AO53" s="89">
        <v>0</v>
      </c>
      <c r="AP53" s="89">
        <v>0</v>
      </c>
      <c r="AQ53" s="89">
        <v>622061</v>
      </c>
      <c r="AR53" s="89">
        <v>0</v>
      </c>
      <c r="AS53" s="89">
        <v>0</v>
      </c>
      <c r="AT53" s="89">
        <v>0</v>
      </c>
      <c r="AU53" s="89">
        <v>0</v>
      </c>
      <c r="AV53" s="87"/>
      <c r="AW53" s="93"/>
      <c r="AX53" s="87"/>
      <c r="AY53" s="89">
        <v>0</v>
      </c>
    </row>
    <row r="54" spans="1:51">
      <c r="A54" s="86">
        <v>890308493</v>
      </c>
      <c r="B54" s="87" t="s">
        <v>12</v>
      </c>
      <c r="C54" s="87" t="s">
        <v>13</v>
      </c>
      <c r="D54" s="87">
        <v>114898</v>
      </c>
      <c r="E54" s="87" t="s">
        <v>164</v>
      </c>
      <c r="F54" s="87" t="s">
        <v>165</v>
      </c>
      <c r="G54" s="88">
        <v>45513</v>
      </c>
      <c r="H54" s="88">
        <v>45513</v>
      </c>
      <c r="I54" s="89">
        <v>445548</v>
      </c>
      <c r="J54" s="89">
        <v>445548</v>
      </c>
      <c r="K54" s="90" t="s">
        <v>14</v>
      </c>
      <c r="L54" s="91" t="s">
        <v>15</v>
      </c>
      <c r="M54" s="87" t="s">
        <v>16</v>
      </c>
      <c r="N54" s="87"/>
      <c r="O54" s="89" t="e">
        <v>#N/A</v>
      </c>
      <c r="P54" s="87" t="s">
        <v>126</v>
      </c>
      <c r="Q54" s="89">
        <v>445548</v>
      </c>
      <c r="R54" s="92">
        <v>1222506136</v>
      </c>
      <c r="S54" s="87" t="s">
        <v>127</v>
      </c>
      <c r="T54" s="93">
        <v>45502</v>
      </c>
      <c r="U54" s="93">
        <v>45513</v>
      </c>
      <c r="V54" s="93">
        <v>45517</v>
      </c>
      <c r="W54" s="93"/>
      <c r="X54" s="89">
        <v>503444</v>
      </c>
      <c r="Y54" s="89">
        <v>0</v>
      </c>
      <c r="Z54" s="89">
        <v>0</v>
      </c>
      <c r="AA54" s="89">
        <v>0</v>
      </c>
      <c r="AB54" s="87"/>
      <c r="AC54" s="87"/>
      <c r="AD54" s="89">
        <v>0</v>
      </c>
      <c r="AE54" s="89">
        <v>0</v>
      </c>
      <c r="AF54" s="92"/>
      <c r="AG54" s="92"/>
      <c r="AH54" s="92"/>
      <c r="AI54" s="92"/>
      <c r="AJ54" s="92"/>
      <c r="AK54" s="89">
        <v>0</v>
      </c>
      <c r="AL54" s="89">
        <v>0</v>
      </c>
      <c r="AM54" s="89">
        <v>0</v>
      </c>
      <c r="AN54" s="89">
        <v>0</v>
      </c>
      <c r="AO54" s="89">
        <v>0</v>
      </c>
      <c r="AP54" s="89">
        <v>0</v>
      </c>
      <c r="AQ54" s="89">
        <v>445548</v>
      </c>
      <c r="AR54" s="89">
        <v>0</v>
      </c>
      <c r="AS54" s="89">
        <v>0</v>
      </c>
      <c r="AT54" s="89">
        <v>0</v>
      </c>
      <c r="AU54" s="89">
        <v>0</v>
      </c>
      <c r="AV54" s="87"/>
      <c r="AW54" s="93"/>
      <c r="AX54" s="87"/>
      <c r="AY54" s="89">
        <v>0</v>
      </c>
    </row>
    <row r="55" spans="1:51">
      <c r="A55" s="86">
        <v>890308493</v>
      </c>
      <c r="B55" s="87" t="s">
        <v>12</v>
      </c>
      <c r="C55" s="87" t="s">
        <v>13</v>
      </c>
      <c r="D55" s="87">
        <v>115137</v>
      </c>
      <c r="E55" s="87" t="s">
        <v>166</v>
      </c>
      <c r="F55" s="87" t="s">
        <v>167</v>
      </c>
      <c r="G55" s="88">
        <v>45532</v>
      </c>
      <c r="H55" s="88">
        <v>45544</v>
      </c>
      <c r="I55" s="89">
        <v>435116</v>
      </c>
      <c r="J55" s="89">
        <v>435116</v>
      </c>
      <c r="K55" s="90" t="s">
        <v>14</v>
      </c>
      <c r="L55" s="91" t="s">
        <v>15</v>
      </c>
      <c r="M55" s="87" t="s">
        <v>16</v>
      </c>
      <c r="N55" s="87"/>
      <c r="O55" s="89" t="e">
        <v>#N/A</v>
      </c>
      <c r="P55" s="87" t="s">
        <v>126</v>
      </c>
      <c r="Q55" s="89">
        <v>435116</v>
      </c>
      <c r="R55" s="92">
        <v>1222511891</v>
      </c>
      <c r="S55" s="87" t="s">
        <v>127</v>
      </c>
      <c r="T55" s="93">
        <v>45532</v>
      </c>
      <c r="U55" s="93">
        <v>45544</v>
      </c>
      <c r="V55" s="93">
        <v>45551</v>
      </c>
      <c r="W55" s="93"/>
      <c r="X55" s="89">
        <v>555585</v>
      </c>
      <c r="Y55" s="89">
        <v>0</v>
      </c>
      <c r="Z55" s="89">
        <v>0</v>
      </c>
      <c r="AA55" s="89">
        <v>0</v>
      </c>
      <c r="AB55" s="87"/>
      <c r="AC55" s="87"/>
      <c r="AD55" s="89">
        <v>0</v>
      </c>
      <c r="AE55" s="89">
        <v>0</v>
      </c>
      <c r="AF55" s="92"/>
      <c r="AG55" s="92"/>
      <c r="AH55" s="92"/>
      <c r="AI55" s="92"/>
      <c r="AJ55" s="92"/>
      <c r="AK55" s="89">
        <v>0</v>
      </c>
      <c r="AL55" s="89">
        <v>0</v>
      </c>
      <c r="AM55" s="89">
        <v>0</v>
      </c>
      <c r="AN55" s="89">
        <v>0</v>
      </c>
      <c r="AO55" s="89">
        <v>0</v>
      </c>
      <c r="AP55" s="89">
        <v>0</v>
      </c>
      <c r="AQ55" s="89">
        <v>435116</v>
      </c>
      <c r="AR55" s="89">
        <v>0</v>
      </c>
      <c r="AS55" s="89">
        <v>0</v>
      </c>
      <c r="AT55" s="89">
        <v>0</v>
      </c>
      <c r="AU55" s="89">
        <v>0</v>
      </c>
      <c r="AV55" s="87"/>
      <c r="AW55" s="93"/>
      <c r="AX55" s="87"/>
      <c r="AY55" s="89">
        <v>0</v>
      </c>
    </row>
    <row r="56" spans="1:51">
      <c r="A56" s="86">
        <v>890308493</v>
      </c>
      <c r="B56" s="87" t="s">
        <v>12</v>
      </c>
      <c r="C56" s="87" t="s">
        <v>13</v>
      </c>
      <c r="D56" s="87">
        <v>115411</v>
      </c>
      <c r="E56" s="87" t="s">
        <v>168</v>
      </c>
      <c r="F56" s="87" t="s">
        <v>169</v>
      </c>
      <c r="G56" s="88">
        <v>45561</v>
      </c>
      <c r="H56" s="88">
        <v>45574</v>
      </c>
      <c r="I56" s="89">
        <v>415185</v>
      </c>
      <c r="J56" s="89">
        <v>415185</v>
      </c>
      <c r="K56" s="90" t="s">
        <v>14</v>
      </c>
      <c r="L56" s="91" t="s">
        <v>15</v>
      </c>
      <c r="M56" s="87" t="s">
        <v>16</v>
      </c>
      <c r="N56" s="87"/>
      <c r="O56" s="89" t="e">
        <v>#N/A</v>
      </c>
      <c r="P56" s="87" t="s">
        <v>126</v>
      </c>
      <c r="Q56" s="89">
        <v>415185</v>
      </c>
      <c r="R56" s="92">
        <v>1222529080</v>
      </c>
      <c r="S56" s="87" t="s">
        <v>127</v>
      </c>
      <c r="T56" s="93">
        <v>45561</v>
      </c>
      <c r="U56" s="93">
        <v>45574</v>
      </c>
      <c r="V56" s="93">
        <v>45586</v>
      </c>
      <c r="W56" s="93"/>
      <c r="X56" s="89">
        <v>415185</v>
      </c>
      <c r="Y56" s="89">
        <v>0</v>
      </c>
      <c r="Z56" s="89">
        <v>0</v>
      </c>
      <c r="AA56" s="89">
        <v>0</v>
      </c>
      <c r="AB56" s="87"/>
      <c r="AC56" s="87"/>
      <c r="AD56" s="89">
        <v>0</v>
      </c>
      <c r="AE56" s="89">
        <v>0</v>
      </c>
      <c r="AF56" s="92"/>
      <c r="AG56" s="92"/>
      <c r="AH56" s="92"/>
      <c r="AI56" s="92"/>
      <c r="AJ56" s="92"/>
      <c r="AK56" s="89">
        <v>0</v>
      </c>
      <c r="AL56" s="89">
        <v>0</v>
      </c>
      <c r="AM56" s="89">
        <v>0</v>
      </c>
      <c r="AN56" s="89">
        <v>0</v>
      </c>
      <c r="AO56" s="89">
        <v>0</v>
      </c>
      <c r="AP56" s="89">
        <v>0</v>
      </c>
      <c r="AQ56" s="89">
        <v>415185</v>
      </c>
      <c r="AR56" s="89">
        <v>0</v>
      </c>
      <c r="AS56" s="89">
        <v>0</v>
      </c>
      <c r="AT56" s="89">
        <v>0</v>
      </c>
      <c r="AU56" s="89">
        <v>0</v>
      </c>
      <c r="AV56" s="87"/>
      <c r="AW56" s="93"/>
      <c r="AX56" s="87"/>
      <c r="AY56" s="89">
        <v>0</v>
      </c>
    </row>
    <row r="57" spans="1:51">
      <c r="A57" s="86">
        <v>890308493</v>
      </c>
      <c r="B57" s="87" t="s">
        <v>12</v>
      </c>
      <c r="C57" s="87" t="s">
        <v>13</v>
      </c>
      <c r="D57" s="87">
        <v>115656</v>
      </c>
      <c r="E57" s="87" t="s">
        <v>170</v>
      </c>
      <c r="F57" s="87" t="s">
        <v>171</v>
      </c>
      <c r="G57" s="88">
        <v>45594</v>
      </c>
      <c r="H57" s="88">
        <v>45608</v>
      </c>
      <c r="I57" s="89">
        <v>415185</v>
      </c>
      <c r="J57" s="89">
        <v>415185</v>
      </c>
      <c r="K57" s="90" t="s">
        <v>14</v>
      </c>
      <c r="L57" s="91" t="s">
        <v>15</v>
      </c>
      <c r="M57" s="87" t="s">
        <v>16</v>
      </c>
      <c r="N57" s="87"/>
      <c r="O57" s="89" t="e">
        <v>#N/A</v>
      </c>
      <c r="P57" s="87" t="s">
        <v>126</v>
      </c>
      <c r="Q57" s="89">
        <v>415185</v>
      </c>
      <c r="R57" s="92">
        <v>1222540036</v>
      </c>
      <c r="S57" s="87" t="s">
        <v>127</v>
      </c>
      <c r="T57" s="93">
        <v>45594</v>
      </c>
      <c r="U57" s="93">
        <v>45608</v>
      </c>
      <c r="V57" s="93">
        <v>45622</v>
      </c>
      <c r="W57" s="93"/>
      <c r="X57" s="89">
        <v>415185</v>
      </c>
      <c r="Y57" s="89">
        <v>0</v>
      </c>
      <c r="Z57" s="89">
        <v>0</v>
      </c>
      <c r="AA57" s="89">
        <v>0</v>
      </c>
      <c r="AB57" s="87"/>
      <c r="AC57" s="87"/>
      <c r="AD57" s="89">
        <v>0</v>
      </c>
      <c r="AE57" s="89">
        <v>0</v>
      </c>
      <c r="AF57" s="92"/>
      <c r="AG57" s="92"/>
      <c r="AH57" s="92"/>
      <c r="AI57" s="92"/>
      <c r="AJ57" s="92"/>
      <c r="AK57" s="89">
        <v>0</v>
      </c>
      <c r="AL57" s="89">
        <v>0</v>
      </c>
      <c r="AM57" s="89">
        <v>0</v>
      </c>
      <c r="AN57" s="89">
        <v>0</v>
      </c>
      <c r="AO57" s="89">
        <v>0</v>
      </c>
      <c r="AP57" s="89">
        <v>0</v>
      </c>
      <c r="AQ57" s="89">
        <v>415185</v>
      </c>
      <c r="AR57" s="89">
        <v>0</v>
      </c>
      <c r="AS57" s="89">
        <v>0</v>
      </c>
      <c r="AT57" s="89">
        <v>0</v>
      </c>
      <c r="AU57" s="89">
        <v>0</v>
      </c>
      <c r="AV57" s="87"/>
      <c r="AW57" s="93"/>
      <c r="AX57" s="87"/>
      <c r="AY57" s="89">
        <v>0</v>
      </c>
    </row>
    <row r="58" spans="1:51">
      <c r="A58" s="86">
        <v>890308493</v>
      </c>
      <c r="B58" s="87" t="s">
        <v>12</v>
      </c>
      <c r="C58" s="87" t="s">
        <v>13</v>
      </c>
      <c r="D58" s="87">
        <v>115150</v>
      </c>
      <c r="E58" s="87" t="s">
        <v>172</v>
      </c>
      <c r="F58" s="87" t="s">
        <v>173</v>
      </c>
      <c r="G58" s="88">
        <v>45533</v>
      </c>
      <c r="H58" s="88">
        <v>45544</v>
      </c>
      <c r="I58" s="89">
        <v>340221</v>
      </c>
      <c r="J58" s="89">
        <v>340221</v>
      </c>
      <c r="K58" s="90" t="s">
        <v>14</v>
      </c>
      <c r="L58" s="91" t="s">
        <v>15</v>
      </c>
      <c r="M58" s="87" t="s">
        <v>16</v>
      </c>
      <c r="N58" s="87"/>
      <c r="O58" s="89" t="e">
        <v>#N/A</v>
      </c>
      <c r="P58" s="87" t="s">
        <v>126</v>
      </c>
      <c r="Q58" s="89">
        <v>340221</v>
      </c>
      <c r="R58" s="92">
        <v>1222542980</v>
      </c>
      <c r="S58" s="87" t="s">
        <v>127</v>
      </c>
      <c r="T58" s="93">
        <v>45533</v>
      </c>
      <c r="U58" s="93">
        <v>45544</v>
      </c>
      <c r="V58" s="93">
        <v>45551</v>
      </c>
      <c r="W58" s="93"/>
      <c r="X58" s="89">
        <v>384430</v>
      </c>
      <c r="Y58" s="89">
        <v>0</v>
      </c>
      <c r="Z58" s="89">
        <v>0</v>
      </c>
      <c r="AA58" s="89">
        <v>0</v>
      </c>
      <c r="AB58" s="87"/>
      <c r="AC58" s="87"/>
      <c r="AD58" s="89">
        <v>0</v>
      </c>
      <c r="AE58" s="89">
        <v>0</v>
      </c>
      <c r="AF58" s="92"/>
      <c r="AG58" s="92"/>
      <c r="AH58" s="92"/>
      <c r="AI58" s="92"/>
      <c r="AJ58" s="92"/>
      <c r="AK58" s="89">
        <v>0</v>
      </c>
      <c r="AL58" s="89">
        <v>0</v>
      </c>
      <c r="AM58" s="89">
        <v>0</v>
      </c>
      <c r="AN58" s="89">
        <v>0</v>
      </c>
      <c r="AO58" s="89">
        <v>0</v>
      </c>
      <c r="AP58" s="89">
        <v>0</v>
      </c>
      <c r="AQ58" s="89">
        <v>340221</v>
      </c>
      <c r="AR58" s="89">
        <v>0</v>
      </c>
      <c r="AS58" s="89">
        <v>0</v>
      </c>
      <c r="AT58" s="89">
        <v>0</v>
      </c>
      <c r="AU58" s="89">
        <v>0</v>
      </c>
      <c r="AV58" s="87"/>
      <c r="AW58" s="93"/>
      <c r="AX58" s="87"/>
      <c r="AY58" s="89">
        <v>0</v>
      </c>
    </row>
    <row r="59" spans="1:51">
      <c r="A59" s="86">
        <v>890308493</v>
      </c>
      <c r="B59" s="87" t="s">
        <v>12</v>
      </c>
      <c r="C59" s="87" t="s">
        <v>13</v>
      </c>
      <c r="D59" s="87">
        <v>115417</v>
      </c>
      <c r="E59" s="87" t="s">
        <v>174</v>
      </c>
      <c r="F59" s="87" t="s">
        <v>175</v>
      </c>
      <c r="G59" s="88">
        <v>45561</v>
      </c>
      <c r="H59" s="88">
        <v>45574</v>
      </c>
      <c r="I59" s="89">
        <v>279170</v>
      </c>
      <c r="J59" s="89">
        <v>279170</v>
      </c>
      <c r="K59" s="90" t="s">
        <v>14</v>
      </c>
      <c r="L59" s="91" t="s">
        <v>15</v>
      </c>
      <c r="M59" s="87" t="s">
        <v>16</v>
      </c>
      <c r="N59" s="87"/>
      <c r="O59" s="89" t="e">
        <v>#N/A</v>
      </c>
      <c r="P59" s="87" t="s">
        <v>126</v>
      </c>
      <c r="Q59" s="89">
        <v>279170</v>
      </c>
      <c r="R59" s="92">
        <v>1222529069</v>
      </c>
      <c r="S59" s="87" t="s">
        <v>127</v>
      </c>
      <c r="T59" s="93">
        <v>45561</v>
      </c>
      <c r="U59" s="93">
        <v>45574</v>
      </c>
      <c r="V59" s="93">
        <v>45586</v>
      </c>
      <c r="W59" s="93"/>
      <c r="X59" s="89">
        <v>285526</v>
      </c>
      <c r="Y59" s="89">
        <v>0</v>
      </c>
      <c r="Z59" s="89">
        <v>0</v>
      </c>
      <c r="AA59" s="89">
        <v>0</v>
      </c>
      <c r="AB59" s="87"/>
      <c r="AC59" s="87"/>
      <c r="AD59" s="89">
        <v>0</v>
      </c>
      <c r="AE59" s="89">
        <v>0</v>
      </c>
      <c r="AF59" s="92"/>
      <c r="AG59" s="92"/>
      <c r="AH59" s="92"/>
      <c r="AI59" s="92"/>
      <c r="AJ59" s="92"/>
      <c r="AK59" s="89">
        <v>0</v>
      </c>
      <c r="AL59" s="89">
        <v>0</v>
      </c>
      <c r="AM59" s="89">
        <v>0</v>
      </c>
      <c r="AN59" s="89">
        <v>0</v>
      </c>
      <c r="AO59" s="89">
        <v>0</v>
      </c>
      <c r="AP59" s="89">
        <v>0</v>
      </c>
      <c r="AQ59" s="89">
        <v>279170</v>
      </c>
      <c r="AR59" s="89">
        <v>0</v>
      </c>
      <c r="AS59" s="89">
        <v>0</v>
      </c>
      <c r="AT59" s="89">
        <v>0</v>
      </c>
      <c r="AU59" s="89">
        <v>0</v>
      </c>
      <c r="AV59" s="87"/>
      <c r="AW59" s="93"/>
      <c r="AX59" s="87"/>
      <c r="AY59" s="89">
        <v>0</v>
      </c>
    </row>
    <row r="60" spans="1:51">
      <c r="A60" s="86">
        <v>890308493</v>
      </c>
      <c r="B60" s="87" t="s">
        <v>12</v>
      </c>
      <c r="C60" s="87" t="s">
        <v>13</v>
      </c>
      <c r="D60" s="87">
        <v>115220</v>
      </c>
      <c r="E60" s="87" t="s">
        <v>180</v>
      </c>
      <c r="F60" s="87" t="s">
        <v>181</v>
      </c>
      <c r="G60" s="88">
        <v>45534</v>
      </c>
      <c r="H60" s="88">
        <v>45544</v>
      </c>
      <c r="I60" s="89">
        <v>105138</v>
      </c>
      <c r="J60" s="89">
        <v>105138</v>
      </c>
      <c r="K60" s="90" t="s">
        <v>14</v>
      </c>
      <c r="L60" s="91" t="s">
        <v>15</v>
      </c>
      <c r="M60" s="87" t="s">
        <v>16</v>
      </c>
      <c r="N60" s="87"/>
      <c r="O60" s="89" t="e">
        <v>#N/A</v>
      </c>
      <c r="P60" s="87" t="s">
        <v>126</v>
      </c>
      <c r="Q60" s="89">
        <v>105138</v>
      </c>
      <c r="R60" s="92">
        <v>1222542982</v>
      </c>
      <c r="S60" s="87" t="s">
        <v>127</v>
      </c>
      <c r="T60" s="93">
        <v>45534</v>
      </c>
      <c r="U60" s="93">
        <v>45544</v>
      </c>
      <c r="V60" s="93">
        <v>45552</v>
      </c>
      <c r="W60" s="93"/>
      <c r="X60" s="89">
        <v>118800</v>
      </c>
      <c r="Y60" s="89">
        <v>0</v>
      </c>
      <c r="Z60" s="89">
        <v>0</v>
      </c>
      <c r="AA60" s="89">
        <v>0</v>
      </c>
      <c r="AB60" s="87"/>
      <c r="AC60" s="87"/>
      <c r="AD60" s="89">
        <v>0</v>
      </c>
      <c r="AE60" s="89">
        <v>0</v>
      </c>
      <c r="AF60" s="92"/>
      <c r="AG60" s="92"/>
      <c r="AH60" s="92"/>
      <c r="AI60" s="92"/>
      <c r="AJ60" s="92"/>
      <c r="AK60" s="89">
        <v>0</v>
      </c>
      <c r="AL60" s="89">
        <v>0</v>
      </c>
      <c r="AM60" s="89">
        <v>0</v>
      </c>
      <c r="AN60" s="89">
        <v>0</v>
      </c>
      <c r="AO60" s="89">
        <v>0</v>
      </c>
      <c r="AP60" s="89">
        <v>0</v>
      </c>
      <c r="AQ60" s="89">
        <v>105138</v>
      </c>
      <c r="AR60" s="89">
        <v>0</v>
      </c>
      <c r="AS60" s="89">
        <v>0</v>
      </c>
      <c r="AT60" s="89">
        <v>0</v>
      </c>
      <c r="AU60" s="89">
        <v>0</v>
      </c>
      <c r="AV60" s="87"/>
      <c r="AW60" s="93"/>
      <c r="AX60" s="87"/>
      <c r="AY60" s="89">
        <v>0</v>
      </c>
    </row>
    <row r="61" spans="1:51">
      <c r="A61" s="86">
        <v>890308493</v>
      </c>
      <c r="B61" s="87" t="s">
        <v>12</v>
      </c>
      <c r="C61" s="87" t="s">
        <v>13</v>
      </c>
      <c r="D61" s="87">
        <v>115152</v>
      </c>
      <c r="E61" s="87" t="s">
        <v>182</v>
      </c>
      <c r="F61" s="87" t="s">
        <v>183</v>
      </c>
      <c r="G61" s="88">
        <v>45533</v>
      </c>
      <c r="H61" s="88">
        <v>45544</v>
      </c>
      <c r="I61" s="89">
        <v>23680</v>
      </c>
      <c r="J61" s="89">
        <v>23680</v>
      </c>
      <c r="K61" s="90" t="s">
        <v>14</v>
      </c>
      <c r="L61" s="91" t="s">
        <v>15</v>
      </c>
      <c r="M61" s="87" t="s">
        <v>16</v>
      </c>
      <c r="N61" s="87"/>
      <c r="O61" s="89" t="e">
        <v>#N/A</v>
      </c>
      <c r="P61" s="87" t="s">
        <v>126</v>
      </c>
      <c r="Q61" s="89">
        <v>23680</v>
      </c>
      <c r="R61" s="92">
        <v>1222511902</v>
      </c>
      <c r="S61" s="87" t="s">
        <v>127</v>
      </c>
      <c r="T61" s="93">
        <v>45533</v>
      </c>
      <c r="U61" s="93">
        <v>45544</v>
      </c>
      <c r="V61" s="93">
        <v>45552</v>
      </c>
      <c r="W61" s="93"/>
      <c r="X61" s="89">
        <v>28080</v>
      </c>
      <c r="Y61" s="89">
        <v>0</v>
      </c>
      <c r="Z61" s="89">
        <v>0</v>
      </c>
      <c r="AA61" s="89">
        <v>0</v>
      </c>
      <c r="AB61" s="87"/>
      <c r="AC61" s="87"/>
      <c r="AD61" s="89">
        <v>0</v>
      </c>
      <c r="AE61" s="89">
        <v>0</v>
      </c>
      <c r="AF61" s="92"/>
      <c r="AG61" s="92"/>
      <c r="AH61" s="92"/>
      <c r="AI61" s="92"/>
      <c r="AJ61" s="92"/>
      <c r="AK61" s="89">
        <v>0</v>
      </c>
      <c r="AL61" s="89">
        <v>0</v>
      </c>
      <c r="AM61" s="89">
        <v>0</v>
      </c>
      <c r="AN61" s="89">
        <v>0</v>
      </c>
      <c r="AO61" s="89">
        <v>0</v>
      </c>
      <c r="AP61" s="89">
        <v>0</v>
      </c>
      <c r="AQ61" s="89">
        <v>23680</v>
      </c>
      <c r="AR61" s="89">
        <v>0</v>
      </c>
      <c r="AS61" s="89">
        <v>0</v>
      </c>
      <c r="AT61" s="89">
        <v>0</v>
      </c>
      <c r="AU61" s="89">
        <v>0</v>
      </c>
      <c r="AV61" s="87"/>
      <c r="AW61" s="93"/>
      <c r="AX61" s="87"/>
      <c r="AY61" s="89">
        <v>0</v>
      </c>
    </row>
    <row r="62" spans="1:51">
      <c r="A62" s="86">
        <v>890308493</v>
      </c>
      <c r="B62" s="87" t="s">
        <v>12</v>
      </c>
      <c r="C62" s="87" t="s">
        <v>13</v>
      </c>
      <c r="D62" s="87">
        <v>115404</v>
      </c>
      <c r="E62" s="87" t="s">
        <v>184</v>
      </c>
      <c r="F62" s="87" t="s">
        <v>185</v>
      </c>
      <c r="G62" s="88">
        <v>45561</v>
      </c>
      <c r="H62" s="88">
        <v>45574</v>
      </c>
      <c r="I62" s="89">
        <v>328314</v>
      </c>
      <c r="J62" s="89">
        <v>328314</v>
      </c>
      <c r="K62" s="90" t="s">
        <v>14</v>
      </c>
      <c r="L62" s="91" t="s">
        <v>15</v>
      </c>
      <c r="M62" s="87" t="s">
        <v>16</v>
      </c>
      <c r="N62" s="87"/>
      <c r="O62" s="89" t="e">
        <v>#N/A</v>
      </c>
      <c r="P62" s="87" t="s">
        <v>126</v>
      </c>
      <c r="Q62" s="89">
        <v>311114</v>
      </c>
      <c r="R62" s="92">
        <v>1222528242</v>
      </c>
      <c r="S62" s="87" t="s">
        <v>127</v>
      </c>
      <c r="T62" s="93">
        <v>45561</v>
      </c>
      <c r="U62" s="93">
        <v>45574</v>
      </c>
      <c r="V62" s="93">
        <v>45575</v>
      </c>
      <c r="W62" s="93"/>
      <c r="X62" s="89">
        <v>328314</v>
      </c>
      <c r="Y62" s="89">
        <v>0</v>
      </c>
      <c r="Z62" s="89">
        <v>0</v>
      </c>
      <c r="AA62" s="89">
        <v>0</v>
      </c>
      <c r="AB62" s="87"/>
      <c r="AC62" s="87"/>
      <c r="AD62" s="89">
        <v>0</v>
      </c>
      <c r="AE62" s="89">
        <v>0</v>
      </c>
      <c r="AF62" s="92"/>
      <c r="AG62" s="92"/>
      <c r="AH62" s="92"/>
      <c r="AI62" s="92"/>
      <c r="AJ62" s="92"/>
      <c r="AK62" s="89">
        <v>0</v>
      </c>
      <c r="AL62" s="89">
        <v>0</v>
      </c>
      <c r="AM62" s="89">
        <v>0</v>
      </c>
      <c r="AN62" s="89">
        <v>0</v>
      </c>
      <c r="AO62" s="89">
        <v>0</v>
      </c>
      <c r="AP62" s="89">
        <v>0</v>
      </c>
      <c r="AQ62" s="89">
        <v>328314</v>
      </c>
      <c r="AR62" s="89">
        <v>0</v>
      </c>
      <c r="AS62" s="89">
        <v>0</v>
      </c>
      <c r="AT62" s="89">
        <v>0</v>
      </c>
      <c r="AU62" s="89">
        <v>0</v>
      </c>
      <c r="AV62" s="87"/>
      <c r="AW62" s="93"/>
      <c r="AX62" s="87"/>
      <c r="AY62" s="89">
        <v>0</v>
      </c>
    </row>
    <row r="63" spans="1:51">
      <c r="A63" s="86">
        <v>890308493</v>
      </c>
      <c r="B63" s="87" t="s">
        <v>12</v>
      </c>
      <c r="C63" s="87" t="s">
        <v>17</v>
      </c>
      <c r="D63" s="87">
        <v>109159</v>
      </c>
      <c r="E63" s="87" t="s">
        <v>186</v>
      </c>
      <c r="F63" s="87" t="s">
        <v>187</v>
      </c>
      <c r="G63" s="88">
        <v>45537</v>
      </c>
      <c r="H63" s="88">
        <v>45537</v>
      </c>
      <c r="I63" s="89">
        <v>416000</v>
      </c>
      <c r="J63" s="89">
        <v>416000</v>
      </c>
      <c r="K63" s="90" t="s">
        <v>14</v>
      </c>
      <c r="L63" s="91" t="s">
        <v>15</v>
      </c>
      <c r="M63" s="87" t="s">
        <v>16</v>
      </c>
      <c r="N63" s="87"/>
      <c r="O63" s="89" t="e">
        <v>#N/A</v>
      </c>
      <c r="P63" s="87" t="s">
        <v>126</v>
      </c>
      <c r="Q63" s="89">
        <v>392080</v>
      </c>
      <c r="R63" s="92">
        <v>1222511893</v>
      </c>
      <c r="S63" s="87" t="s">
        <v>127</v>
      </c>
      <c r="T63" s="93">
        <v>45530</v>
      </c>
      <c r="U63" s="93">
        <v>45537</v>
      </c>
      <c r="V63" s="93">
        <v>45551</v>
      </c>
      <c r="W63" s="93"/>
      <c r="X63" s="89">
        <v>416000</v>
      </c>
      <c r="Y63" s="89">
        <v>0</v>
      </c>
      <c r="Z63" s="89">
        <v>0</v>
      </c>
      <c r="AA63" s="89">
        <v>0</v>
      </c>
      <c r="AB63" s="87"/>
      <c r="AC63" s="87"/>
      <c r="AD63" s="89">
        <v>0</v>
      </c>
      <c r="AE63" s="89">
        <v>0</v>
      </c>
      <c r="AF63" s="92"/>
      <c r="AG63" s="92"/>
      <c r="AH63" s="92"/>
      <c r="AI63" s="92"/>
      <c r="AJ63" s="92"/>
      <c r="AK63" s="89">
        <v>0</v>
      </c>
      <c r="AL63" s="89">
        <v>0</v>
      </c>
      <c r="AM63" s="89">
        <v>0</v>
      </c>
      <c r="AN63" s="89">
        <v>0</v>
      </c>
      <c r="AO63" s="89">
        <v>0</v>
      </c>
      <c r="AP63" s="89">
        <v>0</v>
      </c>
      <c r="AQ63" s="89">
        <v>416000</v>
      </c>
      <c r="AR63" s="89">
        <v>0</v>
      </c>
      <c r="AS63" s="89">
        <v>0</v>
      </c>
      <c r="AT63" s="89">
        <v>0</v>
      </c>
      <c r="AU63" s="89">
        <v>0</v>
      </c>
      <c r="AV63" s="87"/>
      <c r="AW63" s="93"/>
      <c r="AX63" s="87"/>
      <c r="AY63" s="89">
        <v>0</v>
      </c>
    </row>
    <row r="64" spans="1:51">
      <c r="A64" s="86">
        <v>890308493</v>
      </c>
      <c r="B64" s="87" t="s">
        <v>12</v>
      </c>
      <c r="C64" s="87" t="s">
        <v>17</v>
      </c>
      <c r="D64" s="87">
        <v>109254</v>
      </c>
      <c r="E64" s="87" t="s">
        <v>190</v>
      </c>
      <c r="F64" s="87" t="s">
        <v>191</v>
      </c>
      <c r="G64" s="88">
        <v>45586</v>
      </c>
      <c r="H64" s="88">
        <v>45597</v>
      </c>
      <c r="I64" s="89">
        <v>224640</v>
      </c>
      <c r="J64" s="89">
        <v>224640</v>
      </c>
      <c r="K64" s="90" t="s">
        <v>14</v>
      </c>
      <c r="L64" s="91" t="s">
        <v>15</v>
      </c>
      <c r="M64" s="87" t="s">
        <v>16</v>
      </c>
      <c r="N64" s="87"/>
      <c r="O64" s="89" t="e">
        <v>#N/A</v>
      </c>
      <c r="P64" s="87" t="s">
        <v>126</v>
      </c>
      <c r="Q64" s="89">
        <v>200720</v>
      </c>
      <c r="R64" s="92">
        <v>1222540037</v>
      </c>
      <c r="S64" s="87" t="s">
        <v>127</v>
      </c>
      <c r="T64" s="93">
        <v>45586</v>
      </c>
      <c r="U64" s="93">
        <v>45597</v>
      </c>
      <c r="V64" s="93">
        <v>45622</v>
      </c>
      <c r="W64" s="93"/>
      <c r="X64" s="89">
        <v>224640</v>
      </c>
      <c r="Y64" s="89">
        <v>0</v>
      </c>
      <c r="Z64" s="89">
        <v>0</v>
      </c>
      <c r="AA64" s="89">
        <v>0</v>
      </c>
      <c r="AB64" s="87"/>
      <c r="AC64" s="87"/>
      <c r="AD64" s="89">
        <v>0</v>
      </c>
      <c r="AE64" s="89">
        <v>0</v>
      </c>
      <c r="AF64" s="92"/>
      <c r="AG64" s="92"/>
      <c r="AH64" s="92"/>
      <c r="AI64" s="92"/>
      <c r="AJ64" s="92"/>
      <c r="AK64" s="89">
        <v>0</v>
      </c>
      <c r="AL64" s="89">
        <v>0</v>
      </c>
      <c r="AM64" s="89">
        <v>0</v>
      </c>
      <c r="AN64" s="89">
        <v>0</v>
      </c>
      <c r="AO64" s="89">
        <v>0</v>
      </c>
      <c r="AP64" s="89">
        <v>0</v>
      </c>
      <c r="AQ64" s="89">
        <v>224640</v>
      </c>
      <c r="AR64" s="89">
        <v>0</v>
      </c>
      <c r="AS64" s="89">
        <v>0</v>
      </c>
      <c r="AT64" s="89">
        <v>0</v>
      </c>
      <c r="AU64" s="89">
        <v>0</v>
      </c>
      <c r="AV64" s="87"/>
      <c r="AW64" s="93"/>
      <c r="AX64" s="87"/>
      <c r="AY64" s="89">
        <v>0</v>
      </c>
    </row>
    <row r="65" spans="1:51">
      <c r="A65" s="86">
        <v>890308493</v>
      </c>
      <c r="B65" s="87" t="s">
        <v>12</v>
      </c>
      <c r="C65" s="87" t="s">
        <v>17</v>
      </c>
      <c r="D65" s="87">
        <v>109354</v>
      </c>
      <c r="E65" s="87" t="s">
        <v>232</v>
      </c>
      <c r="F65" s="87" t="s">
        <v>233</v>
      </c>
      <c r="G65" s="88">
        <v>45628</v>
      </c>
      <c r="H65" s="88">
        <v>45628</v>
      </c>
      <c r="I65" s="89">
        <v>1091085</v>
      </c>
      <c r="J65" s="89">
        <v>1091085</v>
      </c>
      <c r="K65" s="90" t="s">
        <v>14</v>
      </c>
      <c r="L65" s="91" t="s">
        <v>15</v>
      </c>
      <c r="M65" s="87" t="s">
        <v>16</v>
      </c>
      <c r="N65" s="87"/>
      <c r="O65" s="89" t="e">
        <v>#N/A</v>
      </c>
      <c r="P65" s="87" t="s">
        <v>126</v>
      </c>
      <c r="Q65" s="89">
        <v>497760</v>
      </c>
      <c r="R65" s="92">
        <v>1222548333</v>
      </c>
      <c r="S65" s="87" t="s">
        <v>127</v>
      </c>
      <c r="T65" s="93">
        <v>45623</v>
      </c>
      <c r="U65" s="93">
        <v>45628</v>
      </c>
      <c r="V65" s="93">
        <v>45629</v>
      </c>
      <c r="W65" s="93"/>
      <c r="X65" s="89">
        <v>1125240</v>
      </c>
      <c r="Y65" s="89">
        <v>0</v>
      </c>
      <c r="Z65" s="89">
        <v>0</v>
      </c>
      <c r="AA65" s="89">
        <v>0</v>
      </c>
      <c r="AB65" s="87"/>
      <c r="AC65" s="87"/>
      <c r="AD65" s="89">
        <v>0</v>
      </c>
      <c r="AE65" s="89">
        <v>0</v>
      </c>
      <c r="AF65" s="92"/>
      <c r="AG65" s="92"/>
      <c r="AH65" s="92"/>
      <c r="AI65" s="92"/>
      <c r="AJ65" s="92"/>
      <c r="AK65" s="89">
        <v>0</v>
      </c>
      <c r="AL65" s="89">
        <v>0</v>
      </c>
      <c r="AM65" s="89">
        <v>0</v>
      </c>
      <c r="AN65" s="89">
        <v>0</v>
      </c>
      <c r="AO65" s="89">
        <v>0</v>
      </c>
      <c r="AP65" s="89">
        <v>0</v>
      </c>
      <c r="AQ65" s="89">
        <v>1091085</v>
      </c>
      <c r="AR65" s="89">
        <v>0</v>
      </c>
      <c r="AS65" s="89">
        <v>0</v>
      </c>
      <c r="AT65" s="89">
        <v>0</v>
      </c>
      <c r="AU65" s="89">
        <v>0</v>
      </c>
      <c r="AV65" s="87"/>
      <c r="AW65" s="93"/>
      <c r="AX65" s="87"/>
      <c r="AY65" s="89">
        <v>0</v>
      </c>
    </row>
    <row r="66" spans="1:51">
      <c r="A66" s="86">
        <v>890308493</v>
      </c>
      <c r="B66" s="87" t="s">
        <v>12</v>
      </c>
      <c r="C66" s="87" t="s">
        <v>13</v>
      </c>
      <c r="D66" s="87">
        <v>115205</v>
      </c>
      <c r="E66" s="87" t="s">
        <v>234</v>
      </c>
      <c r="F66" s="87" t="s">
        <v>235</v>
      </c>
      <c r="G66" s="88">
        <v>45534</v>
      </c>
      <c r="H66" s="88">
        <v>45544</v>
      </c>
      <c r="I66" s="89">
        <v>44580</v>
      </c>
      <c r="J66" s="89">
        <v>44580</v>
      </c>
      <c r="K66" s="90" t="s">
        <v>14</v>
      </c>
      <c r="L66" s="91" t="s">
        <v>15</v>
      </c>
      <c r="M66" s="87" t="s">
        <v>16</v>
      </c>
      <c r="N66" s="87"/>
      <c r="O66" s="89" t="e">
        <v>#N/A</v>
      </c>
      <c r="P66" s="87" t="s">
        <v>126</v>
      </c>
      <c r="Q66" s="89">
        <v>0</v>
      </c>
      <c r="R66" s="92"/>
      <c r="S66" s="87" t="s">
        <v>127</v>
      </c>
      <c r="T66" s="93">
        <v>45534</v>
      </c>
      <c r="U66" s="93">
        <v>45544</v>
      </c>
      <c r="V66" s="93"/>
      <c r="W66" s="93">
        <v>45552</v>
      </c>
      <c r="X66" s="89">
        <v>44580</v>
      </c>
      <c r="Y66" s="89">
        <v>0</v>
      </c>
      <c r="Z66" s="89">
        <v>0</v>
      </c>
      <c r="AA66" s="89">
        <v>0</v>
      </c>
      <c r="AB66" s="87">
        <v>0</v>
      </c>
      <c r="AC66" s="87" t="s">
        <v>236</v>
      </c>
      <c r="AD66" s="89">
        <v>0</v>
      </c>
      <c r="AE66" s="89">
        <v>44580</v>
      </c>
      <c r="AF66" s="92" t="s">
        <v>95</v>
      </c>
      <c r="AG66" s="92" t="s">
        <v>236</v>
      </c>
      <c r="AH66" s="92" t="s">
        <v>123</v>
      </c>
      <c r="AI66" s="92" t="s">
        <v>237</v>
      </c>
      <c r="AJ66" s="92" t="s">
        <v>238</v>
      </c>
      <c r="AK66" s="89">
        <v>0</v>
      </c>
      <c r="AL66" s="89">
        <v>0</v>
      </c>
      <c r="AM66" s="89">
        <v>0</v>
      </c>
      <c r="AN66" s="89">
        <v>0</v>
      </c>
      <c r="AO66" s="89">
        <v>0</v>
      </c>
      <c r="AP66" s="89">
        <v>0</v>
      </c>
      <c r="AQ66" s="89">
        <v>44580</v>
      </c>
      <c r="AR66" s="89">
        <v>0</v>
      </c>
      <c r="AS66" s="89">
        <v>0</v>
      </c>
      <c r="AT66" s="89">
        <v>0</v>
      </c>
      <c r="AU66" s="89">
        <v>0</v>
      </c>
      <c r="AV66" s="87"/>
      <c r="AW66" s="93"/>
      <c r="AX66" s="87"/>
      <c r="AY66" s="89">
        <v>0</v>
      </c>
    </row>
    <row r="67" spans="1:51">
      <c r="A67" s="86">
        <v>890308493</v>
      </c>
      <c r="B67" s="87" t="s">
        <v>12</v>
      </c>
      <c r="C67" s="87" t="s">
        <v>13</v>
      </c>
      <c r="D67" s="87">
        <v>116018</v>
      </c>
      <c r="E67" s="87" t="s">
        <v>253</v>
      </c>
      <c r="F67" s="87" t="s">
        <v>254</v>
      </c>
      <c r="G67" s="88">
        <v>45630</v>
      </c>
      <c r="H67" s="88">
        <v>45630</v>
      </c>
      <c r="I67" s="89">
        <v>1522656</v>
      </c>
      <c r="J67" s="89">
        <v>1522656</v>
      </c>
      <c r="K67" s="90" t="s">
        <v>14</v>
      </c>
      <c r="L67" s="91" t="s">
        <v>15</v>
      </c>
      <c r="M67" s="87" t="s">
        <v>16</v>
      </c>
      <c r="N67" s="87"/>
      <c r="O67" s="89" t="e">
        <v>#N/A</v>
      </c>
      <c r="P67" s="87" t="s">
        <v>126</v>
      </c>
      <c r="Q67" s="89">
        <v>0</v>
      </c>
      <c r="R67" s="92"/>
      <c r="S67" s="87" t="s">
        <v>127</v>
      </c>
      <c r="T67" s="93">
        <v>45626</v>
      </c>
      <c r="U67" s="93">
        <v>45630</v>
      </c>
      <c r="V67" s="93">
        <v>45635</v>
      </c>
      <c r="W67" s="93"/>
      <c r="X67" s="89">
        <v>1522656</v>
      </c>
      <c r="Y67" s="89">
        <v>0</v>
      </c>
      <c r="Z67" s="89">
        <v>0</v>
      </c>
      <c r="AA67" s="89">
        <v>0</v>
      </c>
      <c r="AB67" s="87"/>
      <c r="AC67" s="87"/>
      <c r="AD67" s="89">
        <v>0</v>
      </c>
      <c r="AE67" s="89">
        <v>0</v>
      </c>
      <c r="AF67" s="92"/>
      <c r="AG67" s="92"/>
      <c r="AH67" s="92"/>
      <c r="AI67" s="92"/>
      <c r="AJ67" s="92"/>
      <c r="AK67" s="89">
        <v>0</v>
      </c>
      <c r="AL67" s="89">
        <v>0</v>
      </c>
      <c r="AM67" s="89">
        <v>0</v>
      </c>
      <c r="AN67" s="89">
        <v>0</v>
      </c>
      <c r="AO67" s="89">
        <v>0</v>
      </c>
      <c r="AP67" s="89">
        <v>0</v>
      </c>
      <c r="AQ67" s="89">
        <v>1522656</v>
      </c>
      <c r="AR67" s="89">
        <v>0</v>
      </c>
      <c r="AS67" s="89">
        <v>0</v>
      </c>
      <c r="AT67" s="89">
        <v>0</v>
      </c>
      <c r="AU67" s="89">
        <v>0</v>
      </c>
      <c r="AV67" s="87"/>
      <c r="AW67" s="93"/>
      <c r="AX67" s="87"/>
      <c r="AY67" s="89">
        <v>0</v>
      </c>
    </row>
    <row r="68" spans="1:51">
      <c r="A68" s="86">
        <v>890308493</v>
      </c>
      <c r="B68" s="87" t="s">
        <v>12</v>
      </c>
      <c r="C68" s="87" t="s">
        <v>17</v>
      </c>
      <c r="D68" s="87">
        <v>109353</v>
      </c>
      <c r="E68" s="87" t="s">
        <v>255</v>
      </c>
      <c r="F68" s="87" t="s">
        <v>256</v>
      </c>
      <c r="G68" s="88">
        <v>45628</v>
      </c>
      <c r="H68" s="88">
        <v>45628</v>
      </c>
      <c r="I68" s="89">
        <v>2278649</v>
      </c>
      <c r="J68" s="89">
        <v>2278649</v>
      </c>
      <c r="K68" s="90" t="s">
        <v>14</v>
      </c>
      <c r="L68" s="91" t="s">
        <v>15</v>
      </c>
      <c r="M68" s="87" t="s">
        <v>16</v>
      </c>
      <c r="N68" s="87"/>
      <c r="O68" s="89" t="e">
        <v>#N/A</v>
      </c>
      <c r="P68" s="87" t="s">
        <v>126</v>
      </c>
      <c r="Q68" s="89">
        <v>0</v>
      </c>
      <c r="R68" s="92"/>
      <c r="S68" s="87" t="s">
        <v>127</v>
      </c>
      <c r="T68" s="93">
        <v>45623</v>
      </c>
      <c r="U68" s="93">
        <v>45628</v>
      </c>
      <c r="V68" s="93">
        <v>45629</v>
      </c>
      <c r="W68" s="93"/>
      <c r="X68" s="89">
        <v>2348238</v>
      </c>
      <c r="Y68" s="89">
        <v>0</v>
      </c>
      <c r="Z68" s="89">
        <v>0</v>
      </c>
      <c r="AA68" s="89">
        <v>0</v>
      </c>
      <c r="AB68" s="87"/>
      <c r="AC68" s="87"/>
      <c r="AD68" s="89">
        <v>0</v>
      </c>
      <c r="AE68" s="89">
        <v>0</v>
      </c>
      <c r="AF68" s="92"/>
      <c r="AG68" s="92"/>
      <c r="AH68" s="92"/>
      <c r="AI68" s="92"/>
      <c r="AJ68" s="92"/>
      <c r="AK68" s="89">
        <v>0</v>
      </c>
      <c r="AL68" s="89">
        <v>0</v>
      </c>
      <c r="AM68" s="89">
        <v>0</v>
      </c>
      <c r="AN68" s="89">
        <v>0</v>
      </c>
      <c r="AO68" s="89">
        <v>0</v>
      </c>
      <c r="AP68" s="89">
        <v>0</v>
      </c>
      <c r="AQ68" s="89">
        <v>2278649</v>
      </c>
      <c r="AR68" s="89">
        <v>0</v>
      </c>
      <c r="AS68" s="89">
        <v>0</v>
      </c>
      <c r="AT68" s="89">
        <v>0</v>
      </c>
      <c r="AU68" s="89">
        <v>0</v>
      </c>
      <c r="AV68" s="87"/>
      <c r="AW68" s="93"/>
      <c r="AX68" s="87"/>
      <c r="AY68" s="89">
        <v>0</v>
      </c>
    </row>
    <row r="69" spans="1:51">
      <c r="A69" s="86">
        <v>890308493</v>
      </c>
      <c r="B69" s="87" t="s">
        <v>12</v>
      </c>
      <c r="C69" s="87" t="s">
        <v>13</v>
      </c>
      <c r="D69" s="87">
        <v>116017</v>
      </c>
      <c r="E69" s="87" t="s">
        <v>257</v>
      </c>
      <c r="F69" s="87" t="s">
        <v>258</v>
      </c>
      <c r="G69" s="88">
        <v>45630</v>
      </c>
      <c r="H69" s="88">
        <v>45630</v>
      </c>
      <c r="I69" s="89">
        <v>3722048</v>
      </c>
      <c r="J69" s="89">
        <v>3722048</v>
      </c>
      <c r="K69" s="90" t="s">
        <v>14</v>
      </c>
      <c r="L69" s="91" t="s">
        <v>15</v>
      </c>
      <c r="M69" s="87" t="s">
        <v>16</v>
      </c>
      <c r="N69" s="87"/>
      <c r="O69" s="89" t="e">
        <v>#N/A</v>
      </c>
      <c r="P69" s="87" t="s">
        <v>126</v>
      </c>
      <c r="Q69" s="89">
        <v>0</v>
      </c>
      <c r="R69" s="92"/>
      <c r="S69" s="87" t="s">
        <v>127</v>
      </c>
      <c r="T69" s="93">
        <v>45626</v>
      </c>
      <c r="U69" s="93">
        <v>45630</v>
      </c>
      <c r="V69" s="93">
        <v>45635</v>
      </c>
      <c r="W69" s="93"/>
      <c r="X69" s="89">
        <v>3722048</v>
      </c>
      <c r="Y69" s="89">
        <v>0</v>
      </c>
      <c r="Z69" s="89">
        <v>0</v>
      </c>
      <c r="AA69" s="89">
        <v>0</v>
      </c>
      <c r="AB69" s="87"/>
      <c r="AC69" s="87"/>
      <c r="AD69" s="89">
        <v>0</v>
      </c>
      <c r="AE69" s="89">
        <v>0</v>
      </c>
      <c r="AF69" s="92"/>
      <c r="AG69" s="92"/>
      <c r="AH69" s="92"/>
      <c r="AI69" s="92"/>
      <c r="AJ69" s="92"/>
      <c r="AK69" s="89">
        <v>0</v>
      </c>
      <c r="AL69" s="89">
        <v>0</v>
      </c>
      <c r="AM69" s="89">
        <v>0</v>
      </c>
      <c r="AN69" s="89">
        <v>0</v>
      </c>
      <c r="AO69" s="89">
        <v>0</v>
      </c>
      <c r="AP69" s="89">
        <v>0</v>
      </c>
      <c r="AQ69" s="89">
        <v>3722048</v>
      </c>
      <c r="AR69" s="89">
        <v>0</v>
      </c>
      <c r="AS69" s="89">
        <v>0</v>
      </c>
      <c r="AT69" s="89">
        <v>0</v>
      </c>
      <c r="AU69" s="89">
        <v>0</v>
      </c>
      <c r="AV69" s="87"/>
      <c r="AW69" s="93"/>
      <c r="AX69" s="87"/>
      <c r="AY69" s="89">
        <v>0</v>
      </c>
    </row>
    <row r="70" spans="1:51">
      <c r="A70" s="86">
        <v>890308493</v>
      </c>
      <c r="B70" s="87" t="s">
        <v>12</v>
      </c>
      <c r="C70" s="87" t="s">
        <v>13</v>
      </c>
      <c r="D70" s="87">
        <v>114907</v>
      </c>
      <c r="E70" s="87" t="s">
        <v>276</v>
      </c>
      <c r="F70" s="87" t="s">
        <v>277</v>
      </c>
      <c r="G70" s="88">
        <v>45516</v>
      </c>
      <c r="H70" s="88">
        <v>45516</v>
      </c>
      <c r="I70" s="89">
        <v>3097475</v>
      </c>
      <c r="J70" s="89">
        <v>1971071</v>
      </c>
      <c r="K70" s="90" t="s">
        <v>14</v>
      </c>
      <c r="L70" s="91" t="s">
        <v>15</v>
      </c>
      <c r="M70" s="87" t="s">
        <v>16</v>
      </c>
      <c r="N70" s="87"/>
      <c r="O70" s="89" t="e">
        <v>#N/A</v>
      </c>
      <c r="P70" s="87" t="s">
        <v>261</v>
      </c>
      <c r="Q70" s="89">
        <v>1971071</v>
      </c>
      <c r="R70" s="92">
        <v>1222498672</v>
      </c>
      <c r="S70" s="87" t="s">
        <v>262</v>
      </c>
      <c r="T70" s="93">
        <v>45502</v>
      </c>
      <c r="U70" s="93">
        <v>45516</v>
      </c>
      <c r="V70" s="93">
        <v>45518</v>
      </c>
      <c r="W70" s="93"/>
      <c r="X70" s="89">
        <v>3207000</v>
      </c>
      <c r="Y70" s="89">
        <v>110000</v>
      </c>
      <c r="Z70" s="89">
        <v>0</v>
      </c>
      <c r="AA70" s="89">
        <v>0</v>
      </c>
      <c r="AB70" s="87"/>
      <c r="AC70" s="87"/>
      <c r="AD70" s="89">
        <v>0</v>
      </c>
      <c r="AE70" s="89">
        <v>110000</v>
      </c>
      <c r="AF70" s="92" t="s">
        <v>263</v>
      </c>
      <c r="AG70" s="92" t="s">
        <v>278</v>
      </c>
      <c r="AH70" s="92" t="s">
        <v>123</v>
      </c>
      <c r="AI70" s="92" t="s">
        <v>237</v>
      </c>
      <c r="AJ70" s="92" t="s">
        <v>238</v>
      </c>
      <c r="AK70" s="89">
        <v>0</v>
      </c>
      <c r="AL70" s="89">
        <v>0</v>
      </c>
      <c r="AM70" s="89">
        <v>0</v>
      </c>
      <c r="AN70" s="89">
        <v>0</v>
      </c>
      <c r="AO70" s="89">
        <v>0</v>
      </c>
      <c r="AP70" s="89">
        <v>110000</v>
      </c>
      <c r="AQ70" s="89">
        <f>+J70-AP70</f>
        <v>1861071</v>
      </c>
      <c r="AR70" s="89">
        <v>0</v>
      </c>
      <c r="AS70" s="89">
        <v>0</v>
      </c>
      <c r="AT70" s="89">
        <v>1016404</v>
      </c>
      <c r="AU70" s="89">
        <v>0</v>
      </c>
      <c r="AV70" s="87">
        <v>2201554160</v>
      </c>
      <c r="AW70" s="93">
        <v>45562</v>
      </c>
      <c r="AX70" s="87" t="s">
        <v>279</v>
      </c>
      <c r="AY70" s="89">
        <v>3181169</v>
      </c>
    </row>
    <row r="71" spans="1:51">
      <c r="A71" s="86">
        <v>890308493</v>
      </c>
      <c r="B71" s="87" t="s">
        <v>12</v>
      </c>
      <c r="C71" s="87" t="s">
        <v>13</v>
      </c>
      <c r="D71" s="87">
        <v>114906</v>
      </c>
      <c r="E71" s="87" t="s">
        <v>259</v>
      </c>
      <c r="F71" s="87" t="s">
        <v>260</v>
      </c>
      <c r="G71" s="88">
        <v>45516</v>
      </c>
      <c r="H71" s="88">
        <v>45516</v>
      </c>
      <c r="I71" s="89">
        <v>1804313</v>
      </c>
      <c r="J71" s="89">
        <v>1804313</v>
      </c>
      <c r="K71" s="90" t="s">
        <v>14</v>
      </c>
      <c r="L71" s="91" t="s">
        <v>15</v>
      </c>
      <c r="M71" s="87" t="s">
        <v>16</v>
      </c>
      <c r="N71" s="87"/>
      <c r="O71" s="89" t="e">
        <v>#N/A</v>
      </c>
      <c r="P71" s="87" t="s">
        <v>261</v>
      </c>
      <c r="Q71" s="89">
        <v>1645829</v>
      </c>
      <c r="R71" s="92">
        <v>1222499917</v>
      </c>
      <c r="S71" s="87" t="s">
        <v>262</v>
      </c>
      <c r="T71" s="93">
        <v>45502</v>
      </c>
      <c r="U71" s="93">
        <v>45516</v>
      </c>
      <c r="V71" s="93">
        <v>45531</v>
      </c>
      <c r="W71" s="93"/>
      <c r="X71" s="89">
        <v>1857518</v>
      </c>
      <c r="Y71" s="89">
        <v>158484</v>
      </c>
      <c r="Z71" s="89">
        <v>0</v>
      </c>
      <c r="AA71" s="89">
        <v>0</v>
      </c>
      <c r="AB71" s="87"/>
      <c r="AC71" s="87"/>
      <c r="AD71" s="89">
        <v>0</v>
      </c>
      <c r="AE71" s="89">
        <v>158484</v>
      </c>
      <c r="AF71" s="92" t="s">
        <v>263</v>
      </c>
      <c r="AG71" s="92" t="s">
        <v>264</v>
      </c>
      <c r="AH71" s="92" t="s">
        <v>265</v>
      </c>
      <c r="AI71" s="92" t="s">
        <v>237</v>
      </c>
      <c r="AJ71" s="92" t="s">
        <v>238</v>
      </c>
      <c r="AK71" s="89">
        <v>0</v>
      </c>
      <c r="AL71" s="89">
        <v>0</v>
      </c>
      <c r="AM71" s="89">
        <v>0</v>
      </c>
      <c r="AN71" s="89">
        <v>0</v>
      </c>
      <c r="AO71" s="89">
        <v>0</v>
      </c>
      <c r="AP71" s="89">
        <v>158484</v>
      </c>
      <c r="AQ71" s="89">
        <f t="shared" ref="AQ71:AQ73" si="3">+J71-AP71</f>
        <v>1645829</v>
      </c>
      <c r="AR71" s="89">
        <v>0</v>
      </c>
      <c r="AS71" s="89">
        <v>0</v>
      </c>
      <c r="AT71" s="89">
        <v>0</v>
      </c>
      <c r="AU71" s="89">
        <v>0</v>
      </c>
      <c r="AV71" s="87"/>
      <c r="AW71" s="93"/>
      <c r="AX71" s="87"/>
      <c r="AY71" s="89">
        <v>0</v>
      </c>
    </row>
    <row r="72" spans="1:51">
      <c r="A72" s="86">
        <v>890308493</v>
      </c>
      <c r="B72" s="87" t="s">
        <v>12</v>
      </c>
      <c r="C72" s="87" t="s">
        <v>13</v>
      </c>
      <c r="D72" s="87">
        <v>115694</v>
      </c>
      <c r="E72" s="87" t="s">
        <v>266</v>
      </c>
      <c r="F72" s="87" t="s">
        <v>267</v>
      </c>
      <c r="G72" s="88">
        <v>45595</v>
      </c>
      <c r="H72" s="88">
        <v>45608</v>
      </c>
      <c r="I72" s="89">
        <v>830370</v>
      </c>
      <c r="J72" s="89">
        <v>830370</v>
      </c>
      <c r="K72" s="90" t="s">
        <v>14</v>
      </c>
      <c r="L72" s="91" t="s">
        <v>15</v>
      </c>
      <c r="M72" s="87" t="s">
        <v>16</v>
      </c>
      <c r="N72" s="87"/>
      <c r="O72" s="89" t="e">
        <v>#N/A</v>
      </c>
      <c r="P72" s="87" t="s">
        <v>261</v>
      </c>
      <c r="Q72" s="89">
        <v>664496</v>
      </c>
      <c r="R72" s="92">
        <v>1222540032</v>
      </c>
      <c r="S72" s="87" t="s">
        <v>262</v>
      </c>
      <c r="T72" s="93">
        <v>45595</v>
      </c>
      <c r="U72" s="93">
        <v>45608</v>
      </c>
      <c r="V72" s="93">
        <v>45622</v>
      </c>
      <c r="W72" s="93"/>
      <c r="X72" s="89">
        <v>830370</v>
      </c>
      <c r="Y72" s="89">
        <v>165874</v>
      </c>
      <c r="Z72" s="89">
        <v>0</v>
      </c>
      <c r="AA72" s="89">
        <v>0</v>
      </c>
      <c r="AB72" s="87"/>
      <c r="AC72" s="87"/>
      <c r="AD72" s="89">
        <v>0</v>
      </c>
      <c r="AE72" s="89">
        <v>165874</v>
      </c>
      <c r="AF72" s="92" t="s">
        <v>263</v>
      </c>
      <c r="AG72" s="92" t="s">
        <v>268</v>
      </c>
      <c r="AH72" s="92" t="s">
        <v>269</v>
      </c>
      <c r="AI72" s="92">
        <v>0</v>
      </c>
      <c r="AJ72" s="92">
        <v>0</v>
      </c>
      <c r="AK72" s="89">
        <v>0</v>
      </c>
      <c r="AL72" s="89">
        <v>0</v>
      </c>
      <c r="AM72" s="89">
        <v>0</v>
      </c>
      <c r="AN72" s="89">
        <v>0</v>
      </c>
      <c r="AO72" s="89">
        <v>0</v>
      </c>
      <c r="AP72" s="89">
        <v>165874</v>
      </c>
      <c r="AQ72" s="89">
        <f t="shared" si="3"/>
        <v>664496</v>
      </c>
      <c r="AR72" s="89">
        <v>0</v>
      </c>
      <c r="AS72" s="89">
        <v>0</v>
      </c>
      <c r="AT72" s="89">
        <v>0</v>
      </c>
      <c r="AU72" s="89">
        <v>0</v>
      </c>
      <c r="AV72" s="87"/>
      <c r="AW72" s="93"/>
      <c r="AX72" s="87"/>
      <c r="AY72" s="89">
        <v>0</v>
      </c>
    </row>
    <row r="73" spans="1:51">
      <c r="A73" s="86">
        <v>890308493</v>
      </c>
      <c r="B73" s="87" t="s">
        <v>12</v>
      </c>
      <c r="C73" s="87" t="s">
        <v>17</v>
      </c>
      <c r="D73" s="87">
        <v>109227</v>
      </c>
      <c r="E73" s="87" t="s">
        <v>270</v>
      </c>
      <c r="F73" s="87" t="s">
        <v>271</v>
      </c>
      <c r="G73" s="88">
        <v>45560</v>
      </c>
      <c r="H73" s="88">
        <v>45566</v>
      </c>
      <c r="I73" s="89">
        <v>221056</v>
      </c>
      <c r="J73" s="89">
        <v>221056</v>
      </c>
      <c r="K73" s="90" t="s">
        <v>14</v>
      </c>
      <c r="L73" s="91" t="s">
        <v>15</v>
      </c>
      <c r="M73" s="87" t="s">
        <v>16</v>
      </c>
      <c r="N73" s="87"/>
      <c r="O73" s="89" t="e">
        <v>#N/A</v>
      </c>
      <c r="P73" s="87" t="s">
        <v>261</v>
      </c>
      <c r="Q73" s="89">
        <v>86608</v>
      </c>
      <c r="R73" s="92">
        <v>1222528174</v>
      </c>
      <c r="S73" s="87" t="s">
        <v>262</v>
      </c>
      <c r="T73" s="93">
        <v>45560</v>
      </c>
      <c r="U73" s="93">
        <v>45566</v>
      </c>
      <c r="V73" s="93">
        <v>45573</v>
      </c>
      <c r="W73" s="93"/>
      <c r="X73" s="89">
        <v>221056</v>
      </c>
      <c r="Y73" s="89">
        <v>110528</v>
      </c>
      <c r="Z73" s="89">
        <v>0</v>
      </c>
      <c r="AA73" s="89">
        <v>0</v>
      </c>
      <c r="AB73" s="87"/>
      <c r="AC73" s="87"/>
      <c r="AD73" s="89">
        <v>0</v>
      </c>
      <c r="AE73" s="89">
        <v>110528</v>
      </c>
      <c r="AF73" s="92" t="s">
        <v>263</v>
      </c>
      <c r="AG73" s="92" t="s">
        <v>272</v>
      </c>
      <c r="AH73" s="92" t="s">
        <v>123</v>
      </c>
      <c r="AI73" s="92" t="s">
        <v>237</v>
      </c>
      <c r="AJ73" s="92" t="s">
        <v>238</v>
      </c>
      <c r="AK73" s="89">
        <v>0</v>
      </c>
      <c r="AL73" s="89">
        <v>0</v>
      </c>
      <c r="AM73" s="89">
        <v>0</v>
      </c>
      <c r="AN73" s="89">
        <v>0</v>
      </c>
      <c r="AO73" s="89">
        <v>0</v>
      </c>
      <c r="AP73" s="89">
        <v>110528</v>
      </c>
      <c r="AQ73" s="89">
        <f t="shared" si="3"/>
        <v>110528</v>
      </c>
      <c r="AR73" s="89">
        <v>0</v>
      </c>
      <c r="AS73" s="89">
        <v>0</v>
      </c>
      <c r="AT73" s="89">
        <v>0</v>
      </c>
      <c r="AU73" s="89">
        <v>0</v>
      </c>
      <c r="AV73" s="87"/>
      <c r="AW73" s="93"/>
      <c r="AX73" s="87"/>
      <c r="AY73" s="89">
        <v>0</v>
      </c>
    </row>
  </sheetData>
  <autoFilter ref="A2:BE73">
    <sortState ref="A3:BE73">
      <sortCondition ref="P2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workbookViewId="0">
      <selection activeCell="C13" sqref="C13"/>
    </sheetView>
  </sheetViews>
  <sheetFormatPr baseColWidth="10" defaultRowHeight="12.5"/>
  <cols>
    <col min="1" max="1" width="1" style="13" customWidth="1"/>
    <col min="2" max="2" width="10.9140625" style="13"/>
    <col min="3" max="3" width="17.5" style="13" customWidth="1"/>
    <col min="4" max="4" width="11.5" style="13" customWidth="1"/>
    <col min="5" max="8" width="10.9140625" style="13"/>
    <col min="9" max="9" width="22.5" style="13" customWidth="1"/>
    <col min="10" max="10" width="14" style="13" customWidth="1"/>
    <col min="11" max="11" width="1.75" style="13" customWidth="1"/>
    <col min="12" max="256" width="10.9140625" style="13"/>
    <col min="257" max="257" width="1" style="13" customWidth="1"/>
    <col min="258" max="258" width="10.9140625" style="13"/>
    <col min="259" max="259" width="17.5" style="13" customWidth="1"/>
    <col min="260" max="260" width="11.5" style="13" customWidth="1"/>
    <col min="261" max="264" width="10.9140625" style="13"/>
    <col min="265" max="265" width="22.5" style="13" customWidth="1"/>
    <col min="266" max="266" width="14" style="13" customWidth="1"/>
    <col min="267" max="267" width="1.75" style="13" customWidth="1"/>
    <col min="268" max="512" width="10.9140625" style="13"/>
    <col min="513" max="513" width="1" style="13" customWidth="1"/>
    <col min="514" max="514" width="10.9140625" style="13"/>
    <col min="515" max="515" width="17.5" style="13" customWidth="1"/>
    <col min="516" max="516" width="11.5" style="13" customWidth="1"/>
    <col min="517" max="520" width="10.9140625" style="13"/>
    <col min="521" max="521" width="22.5" style="13" customWidth="1"/>
    <col min="522" max="522" width="14" style="13" customWidth="1"/>
    <col min="523" max="523" width="1.75" style="13" customWidth="1"/>
    <col min="524" max="768" width="10.9140625" style="13"/>
    <col min="769" max="769" width="1" style="13" customWidth="1"/>
    <col min="770" max="770" width="10.9140625" style="13"/>
    <col min="771" max="771" width="17.5" style="13" customWidth="1"/>
    <col min="772" max="772" width="11.5" style="13" customWidth="1"/>
    <col min="773" max="776" width="10.9140625" style="13"/>
    <col min="777" max="777" width="22.5" style="13" customWidth="1"/>
    <col min="778" max="778" width="14" style="13" customWidth="1"/>
    <col min="779" max="779" width="1.75" style="13" customWidth="1"/>
    <col min="780" max="1024" width="10.9140625" style="13"/>
    <col min="1025" max="1025" width="1" style="13" customWidth="1"/>
    <col min="1026" max="1026" width="10.9140625" style="13"/>
    <col min="1027" max="1027" width="17.5" style="13" customWidth="1"/>
    <col min="1028" max="1028" width="11.5" style="13" customWidth="1"/>
    <col min="1029" max="1032" width="10.9140625" style="13"/>
    <col min="1033" max="1033" width="22.5" style="13" customWidth="1"/>
    <col min="1034" max="1034" width="14" style="13" customWidth="1"/>
    <col min="1035" max="1035" width="1.75" style="13" customWidth="1"/>
    <col min="1036" max="1280" width="10.9140625" style="13"/>
    <col min="1281" max="1281" width="1" style="13" customWidth="1"/>
    <col min="1282" max="1282" width="10.9140625" style="13"/>
    <col min="1283" max="1283" width="17.5" style="13" customWidth="1"/>
    <col min="1284" max="1284" width="11.5" style="13" customWidth="1"/>
    <col min="1285" max="1288" width="10.9140625" style="13"/>
    <col min="1289" max="1289" width="22.5" style="13" customWidth="1"/>
    <col min="1290" max="1290" width="14" style="13" customWidth="1"/>
    <col min="1291" max="1291" width="1.75" style="13" customWidth="1"/>
    <col min="1292" max="1536" width="10.9140625" style="13"/>
    <col min="1537" max="1537" width="1" style="13" customWidth="1"/>
    <col min="1538" max="1538" width="10.9140625" style="13"/>
    <col min="1539" max="1539" width="17.5" style="13" customWidth="1"/>
    <col min="1540" max="1540" width="11.5" style="13" customWidth="1"/>
    <col min="1541" max="1544" width="10.9140625" style="13"/>
    <col min="1545" max="1545" width="22.5" style="13" customWidth="1"/>
    <col min="1546" max="1546" width="14" style="13" customWidth="1"/>
    <col min="1547" max="1547" width="1.75" style="13" customWidth="1"/>
    <col min="1548" max="1792" width="10.9140625" style="13"/>
    <col min="1793" max="1793" width="1" style="13" customWidth="1"/>
    <col min="1794" max="1794" width="10.9140625" style="13"/>
    <col min="1795" max="1795" width="17.5" style="13" customWidth="1"/>
    <col min="1796" max="1796" width="11.5" style="13" customWidth="1"/>
    <col min="1797" max="1800" width="10.9140625" style="13"/>
    <col min="1801" max="1801" width="22.5" style="13" customWidth="1"/>
    <col min="1802" max="1802" width="14" style="13" customWidth="1"/>
    <col min="1803" max="1803" width="1.75" style="13" customWidth="1"/>
    <col min="1804" max="2048" width="10.9140625" style="13"/>
    <col min="2049" max="2049" width="1" style="13" customWidth="1"/>
    <col min="2050" max="2050" width="10.9140625" style="13"/>
    <col min="2051" max="2051" width="17.5" style="13" customWidth="1"/>
    <col min="2052" max="2052" width="11.5" style="13" customWidth="1"/>
    <col min="2053" max="2056" width="10.9140625" style="13"/>
    <col min="2057" max="2057" width="22.5" style="13" customWidth="1"/>
    <col min="2058" max="2058" width="14" style="13" customWidth="1"/>
    <col min="2059" max="2059" width="1.75" style="13" customWidth="1"/>
    <col min="2060" max="2304" width="10.9140625" style="13"/>
    <col min="2305" max="2305" width="1" style="13" customWidth="1"/>
    <col min="2306" max="2306" width="10.9140625" style="13"/>
    <col min="2307" max="2307" width="17.5" style="13" customWidth="1"/>
    <col min="2308" max="2308" width="11.5" style="13" customWidth="1"/>
    <col min="2309" max="2312" width="10.9140625" style="13"/>
    <col min="2313" max="2313" width="22.5" style="13" customWidth="1"/>
    <col min="2314" max="2314" width="14" style="13" customWidth="1"/>
    <col min="2315" max="2315" width="1.75" style="13" customWidth="1"/>
    <col min="2316" max="2560" width="10.9140625" style="13"/>
    <col min="2561" max="2561" width="1" style="13" customWidth="1"/>
    <col min="2562" max="2562" width="10.9140625" style="13"/>
    <col min="2563" max="2563" width="17.5" style="13" customWidth="1"/>
    <col min="2564" max="2564" width="11.5" style="13" customWidth="1"/>
    <col min="2565" max="2568" width="10.9140625" style="13"/>
    <col min="2569" max="2569" width="22.5" style="13" customWidth="1"/>
    <col min="2570" max="2570" width="14" style="13" customWidth="1"/>
    <col min="2571" max="2571" width="1.75" style="13" customWidth="1"/>
    <col min="2572" max="2816" width="10.9140625" style="13"/>
    <col min="2817" max="2817" width="1" style="13" customWidth="1"/>
    <col min="2818" max="2818" width="10.9140625" style="13"/>
    <col min="2819" max="2819" width="17.5" style="13" customWidth="1"/>
    <col min="2820" max="2820" width="11.5" style="13" customWidth="1"/>
    <col min="2821" max="2824" width="10.9140625" style="13"/>
    <col min="2825" max="2825" width="22.5" style="13" customWidth="1"/>
    <col min="2826" max="2826" width="14" style="13" customWidth="1"/>
    <col min="2827" max="2827" width="1.75" style="13" customWidth="1"/>
    <col min="2828" max="3072" width="10.9140625" style="13"/>
    <col min="3073" max="3073" width="1" style="13" customWidth="1"/>
    <col min="3074" max="3074" width="10.9140625" style="13"/>
    <col min="3075" max="3075" width="17.5" style="13" customWidth="1"/>
    <col min="3076" max="3076" width="11.5" style="13" customWidth="1"/>
    <col min="3077" max="3080" width="10.9140625" style="13"/>
    <col min="3081" max="3081" width="22.5" style="13" customWidth="1"/>
    <col min="3082" max="3082" width="14" style="13" customWidth="1"/>
    <col min="3083" max="3083" width="1.75" style="13" customWidth="1"/>
    <col min="3084" max="3328" width="10.9140625" style="13"/>
    <col min="3329" max="3329" width="1" style="13" customWidth="1"/>
    <col min="3330" max="3330" width="10.9140625" style="13"/>
    <col min="3331" max="3331" width="17.5" style="13" customWidth="1"/>
    <col min="3332" max="3332" width="11.5" style="13" customWidth="1"/>
    <col min="3333" max="3336" width="10.9140625" style="13"/>
    <col min="3337" max="3337" width="22.5" style="13" customWidth="1"/>
    <col min="3338" max="3338" width="14" style="13" customWidth="1"/>
    <col min="3339" max="3339" width="1.75" style="13" customWidth="1"/>
    <col min="3340" max="3584" width="10.9140625" style="13"/>
    <col min="3585" max="3585" width="1" style="13" customWidth="1"/>
    <col min="3586" max="3586" width="10.9140625" style="13"/>
    <col min="3587" max="3587" width="17.5" style="13" customWidth="1"/>
    <col min="3588" max="3588" width="11.5" style="13" customWidth="1"/>
    <col min="3589" max="3592" width="10.9140625" style="13"/>
    <col min="3593" max="3593" width="22.5" style="13" customWidth="1"/>
    <col min="3594" max="3594" width="14" style="13" customWidth="1"/>
    <col min="3595" max="3595" width="1.75" style="13" customWidth="1"/>
    <col min="3596" max="3840" width="10.9140625" style="13"/>
    <col min="3841" max="3841" width="1" style="13" customWidth="1"/>
    <col min="3842" max="3842" width="10.9140625" style="13"/>
    <col min="3843" max="3843" width="17.5" style="13" customWidth="1"/>
    <col min="3844" max="3844" width="11.5" style="13" customWidth="1"/>
    <col min="3845" max="3848" width="10.9140625" style="13"/>
    <col min="3849" max="3849" width="22.5" style="13" customWidth="1"/>
    <col min="3850" max="3850" width="14" style="13" customWidth="1"/>
    <col min="3851" max="3851" width="1.75" style="13" customWidth="1"/>
    <col min="3852" max="4096" width="10.9140625" style="13"/>
    <col min="4097" max="4097" width="1" style="13" customWidth="1"/>
    <col min="4098" max="4098" width="10.9140625" style="13"/>
    <col min="4099" max="4099" width="17.5" style="13" customWidth="1"/>
    <col min="4100" max="4100" width="11.5" style="13" customWidth="1"/>
    <col min="4101" max="4104" width="10.9140625" style="13"/>
    <col min="4105" max="4105" width="22.5" style="13" customWidth="1"/>
    <col min="4106" max="4106" width="14" style="13" customWidth="1"/>
    <col min="4107" max="4107" width="1.75" style="13" customWidth="1"/>
    <col min="4108" max="4352" width="10.9140625" style="13"/>
    <col min="4353" max="4353" width="1" style="13" customWidth="1"/>
    <col min="4354" max="4354" width="10.9140625" style="13"/>
    <col min="4355" max="4355" width="17.5" style="13" customWidth="1"/>
    <col min="4356" max="4356" width="11.5" style="13" customWidth="1"/>
    <col min="4357" max="4360" width="10.9140625" style="13"/>
    <col min="4361" max="4361" width="22.5" style="13" customWidth="1"/>
    <col min="4362" max="4362" width="14" style="13" customWidth="1"/>
    <col min="4363" max="4363" width="1.75" style="13" customWidth="1"/>
    <col min="4364" max="4608" width="10.9140625" style="13"/>
    <col min="4609" max="4609" width="1" style="13" customWidth="1"/>
    <col min="4610" max="4610" width="10.9140625" style="13"/>
    <col min="4611" max="4611" width="17.5" style="13" customWidth="1"/>
    <col min="4612" max="4612" width="11.5" style="13" customWidth="1"/>
    <col min="4613" max="4616" width="10.9140625" style="13"/>
    <col min="4617" max="4617" width="22.5" style="13" customWidth="1"/>
    <col min="4618" max="4618" width="14" style="13" customWidth="1"/>
    <col min="4619" max="4619" width="1.75" style="13" customWidth="1"/>
    <col min="4620" max="4864" width="10.9140625" style="13"/>
    <col min="4865" max="4865" width="1" style="13" customWidth="1"/>
    <col min="4866" max="4866" width="10.9140625" style="13"/>
    <col min="4867" max="4867" width="17.5" style="13" customWidth="1"/>
    <col min="4868" max="4868" width="11.5" style="13" customWidth="1"/>
    <col min="4869" max="4872" width="10.9140625" style="13"/>
    <col min="4873" max="4873" width="22.5" style="13" customWidth="1"/>
    <col min="4874" max="4874" width="14" style="13" customWidth="1"/>
    <col min="4875" max="4875" width="1.75" style="13" customWidth="1"/>
    <col min="4876" max="5120" width="10.9140625" style="13"/>
    <col min="5121" max="5121" width="1" style="13" customWidth="1"/>
    <col min="5122" max="5122" width="10.9140625" style="13"/>
    <col min="5123" max="5123" width="17.5" style="13" customWidth="1"/>
    <col min="5124" max="5124" width="11.5" style="13" customWidth="1"/>
    <col min="5125" max="5128" width="10.9140625" style="13"/>
    <col min="5129" max="5129" width="22.5" style="13" customWidth="1"/>
    <col min="5130" max="5130" width="14" style="13" customWidth="1"/>
    <col min="5131" max="5131" width="1.75" style="13" customWidth="1"/>
    <col min="5132" max="5376" width="10.9140625" style="13"/>
    <col min="5377" max="5377" width="1" style="13" customWidth="1"/>
    <col min="5378" max="5378" width="10.9140625" style="13"/>
    <col min="5379" max="5379" width="17.5" style="13" customWidth="1"/>
    <col min="5380" max="5380" width="11.5" style="13" customWidth="1"/>
    <col min="5381" max="5384" width="10.9140625" style="13"/>
    <col min="5385" max="5385" width="22.5" style="13" customWidth="1"/>
    <col min="5386" max="5386" width="14" style="13" customWidth="1"/>
    <col min="5387" max="5387" width="1.75" style="13" customWidth="1"/>
    <col min="5388" max="5632" width="10.9140625" style="13"/>
    <col min="5633" max="5633" width="1" style="13" customWidth="1"/>
    <col min="5634" max="5634" width="10.9140625" style="13"/>
    <col min="5635" max="5635" width="17.5" style="13" customWidth="1"/>
    <col min="5636" max="5636" width="11.5" style="13" customWidth="1"/>
    <col min="5637" max="5640" width="10.9140625" style="13"/>
    <col min="5641" max="5641" width="22.5" style="13" customWidth="1"/>
    <col min="5642" max="5642" width="14" style="13" customWidth="1"/>
    <col min="5643" max="5643" width="1.75" style="13" customWidth="1"/>
    <col min="5644" max="5888" width="10.9140625" style="13"/>
    <col min="5889" max="5889" width="1" style="13" customWidth="1"/>
    <col min="5890" max="5890" width="10.9140625" style="13"/>
    <col min="5891" max="5891" width="17.5" style="13" customWidth="1"/>
    <col min="5892" max="5892" width="11.5" style="13" customWidth="1"/>
    <col min="5893" max="5896" width="10.9140625" style="13"/>
    <col min="5897" max="5897" width="22.5" style="13" customWidth="1"/>
    <col min="5898" max="5898" width="14" style="13" customWidth="1"/>
    <col min="5899" max="5899" width="1.75" style="13" customWidth="1"/>
    <col min="5900" max="6144" width="10.9140625" style="13"/>
    <col min="6145" max="6145" width="1" style="13" customWidth="1"/>
    <col min="6146" max="6146" width="10.9140625" style="13"/>
    <col min="6147" max="6147" width="17.5" style="13" customWidth="1"/>
    <col min="6148" max="6148" width="11.5" style="13" customWidth="1"/>
    <col min="6149" max="6152" width="10.9140625" style="13"/>
    <col min="6153" max="6153" width="22.5" style="13" customWidth="1"/>
    <col min="6154" max="6154" width="14" style="13" customWidth="1"/>
    <col min="6155" max="6155" width="1.75" style="13" customWidth="1"/>
    <col min="6156" max="6400" width="10.9140625" style="13"/>
    <col min="6401" max="6401" width="1" style="13" customWidth="1"/>
    <col min="6402" max="6402" width="10.9140625" style="13"/>
    <col min="6403" max="6403" width="17.5" style="13" customWidth="1"/>
    <col min="6404" max="6404" width="11.5" style="13" customWidth="1"/>
    <col min="6405" max="6408" width="10.9140625" style="13"/>
    <col min="6409" max="6409" width="22.5" style="13" customWidth="1"/>
    <col min="6410" max="6410" width="14" style="13" customWidth="1"/>
    <col min="6411" max="6411" width="1.75" style="13" customWidth="1"/>
    <col min="6412" max="6656" width="10.9140625" style="13"/>
    <col min="6657" max="6657" width="1" style="13" customWidth="1"/>
    <col min="6658" max="6658" width="10.9140625" style="13"/>
    <col min="6659" max="6659" width="17.5" style="13" customWidth="1"/>
    <col min="6660" max="6660" width="11.5" style="13" customWidth="1"/>
    <col min="6661" max="6664" width="10.9140625" style="13"/>
    <col min="6665" max="6665" width="22.5" style="13" customWidth="1"/>
    <col min="6666" max="6666" width="14" style="13" customWidth="1"/>
    <col min="6667" max="6667" width="1.75" style="13" customWidth="1"/>
    <col min="6668" max="6912" width="10.9140625" style="13"/>
    <col min="6913" max="6913" width="1" style="13" customWidth="1"/>
    <col min="6914" max="6914" width="10.9140625" style="13"/>
    <col min="6915" max="6915" width="17.5" style="13" customWidth="1"/>
    <col min="6916" max="6916" width="11.5" style="13" customWidth="1"/>
    <col min="6917" max="6920" width="10.9140625" style="13"/>
    <col min="6921" max="6921" width="22.5" style="13" customWidth="1"/>
    <col min="6922" max="6922" width="14" style="13" customWidth="1"/>
    <col min="6923" max="6923" width="1.75" style="13" customWidth="1"/>
    <col min="6924" max="7168" width="10.9140625" style="13"/>
    <col min="7169" max="7169" width="1" style="13" customWidth="1"/>
    <col min="7170" max="7170" width="10.9140625" style="13"/>
    <col min="7171" max="7171" width="17.5" style="13" customWidth="1"/>
    <col min="7172" max="7172" width="11.5" style="13" customWidth="1"/>
    <col min="7173" max="7176" width="10.9140625" style="13"/>
    <col min="7177" max="7177" width="22.5" style="13" customWidth="1"/>
    <col min="7178" max="7178" width="14" style="13" customWidth="1"/>
    <col min="7179" max="7179" width="1.75" style="13" customWidth="1"/>
    <col min="7180" max="7424" width="10.9140625" style="13"/>
    <col min="7425" max="7425" width="1" style="13" customWidth="1"/>
    <col min="7426" max="7426" width="10.9140625" style="13"/>
    <col min="7427" max="7427" width="17.5" style="13" customWidth="1"/>
    <col min="7428" max="7428" width="11.5" style="13" customWidth="1"/>
    <col min="7429" max="7432" width="10.9140625" style="13"/>
    <col min="7433" max="7433" width="22.5" style="13" customWidth="1"/>
    <col min="7434" max="7434" width="14" style="13" customWidth="1"/>
    <col min="7435" max="7435" width="1.75" style="13" customWidth="1"/>
    <col min="7436" max="7680" width="10.9140625" style="13"/>
    <col min="7681" max="7681" width="1" style="13" customWidth="1"/>
    <col min="7682" max="7682" width="10.9140625" style="13"/>
    <col min="7683" max="7683" width="17.5" style="13" customWidth="1"/>
    <col min="7684" max="7684" width="11.5" style="13" customWidth="1"/>
    <col min="7685" max="7688" width="10.9140625" style="13"/>
    <col min="7689" max="7689" width="22.5" style="13" customWidth="1"/>
    <col min="7690" max="7690" width="14" style="13" customWidth="1"/>
    <col min="7691" max="7691" width="1.75" style="13" customWidth="1"/>
    <col min="7692" max="7936" width="10.9140625" style="13"/>
    <col min="7937" max="7937" width="1" style="13" customWidth="1"/>
    <col min="7938" max="7938" width="10.9140625" style="13"/>
    <col min="7939" max="7939" width="17.5" style="13" customWidth="1"/>
    <col min="7940" max="7940" width="11.5" style="13" customWidth="1"/>
    <col min="7941" max="7944" width="10.9140625" style="13"/>
    <col min="7945" max="7945" width="22.5" style="13" customWidth="1"/>
    <col min="7946" max="7946" width="14" style="13" customWidth="1"/>
    <col min="7947" max="7947" width="1.75" style="13" customWidth="1"/>
    <col min="7948" max="8192" width="10.9140625" style="13"/>
    <col min="8193" max="8193" width="1" style="13" customWidth="1"/>
    <col min="8194" max="8194" width="10.9140625" style="13"/>
    <col min="8195" max="8195" width="17.5" style="13" customWidth="1"/>
    <col min="8196" max="8196" width="11.5" style="13" customWidth="1"/>
    <col min="8197" max="8200" width="10.9140625" style="13"/>
    <col min="8201" max="8201" width="22.5" style="13" customWidth="1"/>
    <col min="8202" max="8202" width="14" style="13" customWidth="1"/>
    <col min="8203" max="8203" width="1.75" style="13" customWidth="1"/>
    <col min="8204" max="8448" width="10.9140625" style="13"/>
    <col min="8449" max="8449" width="1" style="13" customWidth="1"/>
    <col min="8450" max="8450" width="10.9140625" style="13"/>
    <col min="8451" max="8451" width="17.5" style="13" customWidth="1"/>
    <col min="8452" max="8452" width="11.5" style="13" customWidth="1"/>
    <col min="8453" max="8456" width="10.9140625" style="13"/>
    <col min="8457" max="8457" width="22.5" style="13" customWidth="1"/>
    <col min="8458" max="8458" width="14" style="13" customWidth="1"/>
    <col min="8459" max="8459" width="1.75" style="13" customWidth="1"/>
    <col min="8460" max="8704" width="10.9140625" style="13"/>
    <col min="8705" max="8705" width="1" style="13" customWidth="1"/>
    <col min="8706" max="8706" width="10.9140625" style="13"/>
    <col min="8707" max="8707" width="17.5" style="13" customWidth="1"/>
    <col min="8708" max="8708" width="11.5" style="13" customWidth="1"/>
    <col min="8709" max="8712" width="10.9140625" style="13"/>
    <col min="8713" max="8713" width="22.5" style="13" customWidth="1"/>
    <col min="8714" max="8714" width="14" style="13" customWidth="1"/>
    <col min="8715" max="8715" width="1.75" style="13" customWidth="1"/>
    <col min="8716" max="8960" width="10.9140625" style="13"/>
    <col min="8961" max="8961" width="1" style="13" customWidth="1"/>
    <col min="8962" max="8962" width="10.9140625" style="13"/>
    <col min="8963" max="8963" width="17.5" style="13" customWidth="1"/>
    <col min="8964" max="8964" width="11.5" style="13" customWidth="1"/>
    <col min="8965" max="8968" width="10.9140625" style="13"/>
    <col min="8969" max="8969" width="22.5" style="13" customWidth="1"/>
    <col min="8970" max="8970" width="14" style="13" customWidth="1"/>
    <col min="8971" max="8971" width="1.75" style="13" customWidth="1"/>
    <col min="8972" max="9216" width="10.9140625" style="13"/>
    <col min="9217" max="9217" width="1" style="13" customWidth="1"/>
    <col min="9218" max="9218" width="10.9140625" style="13"/>
    <col min="9219" max="9219" width="17.5" style="13" customWidth="1"/>
    <col min="9220" max="9220" width="11.5" style="13" customWidth="1"/>
    <col min="9221" max="9224" width="10.9140625" style="13"/>
    <col min="9225" max="9225" width="22.5" style="13" customWidth="1"/>
    <col min="9226" max="9226" width="14" style="13" customWidth="1"/>
    <col min="9227" max="9227" width="1.75" style="13" customWidth="1"/>
    <col min="9228" max="9472" width="10.9140625" style="13"/>
    <col min="9473" max="9473" width="1" style="13" customWidth="1"/>
    <col min="9474" max="9474" width="10.9140625" style="13"/>
    <col min="9475" max="9475" width="17.5" style="13" customWidth="1"/>
    <col min="9476" max="9476" width="11.5" style="13" customWidth="1"/>
    <col min="9477" max="9480" width="10.9140625" style="13"/>
    <col min="9481" max="9481" width="22.5" style="13" customWidth="1"/>
    <col min="9482" max="9482" width="14" style="13" customWidth="1"/>
    <col min="9483" max="9483" width="1.75" style="13" customWidth="1"/>
    <col min="9484" max="9728" width="10.9140625" style="13"/>
    <col min="9729" max="9729" width="1" style="13" customWidth="1"/>
    <col min="9730" max="9730" width="10.9140625" style="13"/>
    <col min="9731" max="9731" width="17.5" style="13" customWidth="1"/>
    <col min="9732" max="9732" width="11.5" style="13" customWidth="1"/>
    <col min="9733" max="9736" width="10.9140625" style="13"/>
    <col min="9737" max="9737" width="22.5" style="13" customWidth="1"/>
    <col min="9738" max="9738" width="14" style="13" customWidth="1"/>
    <col min="9739" max="9739" width="1.75" style="13" customWidth="1"/>
    <col min="9740" max="9984" width="10.9140625" style="13"/>
    <col min="9985" max="9985" width="1" style="13" customWidth="1"/>
    <col min="9986" max="9986" width="10.9140625" style="13"/>
    <col min="9987" max="9987" width="17.5" style="13" customWidth="1"/>
    <col min="9988" max="9988" width="11.5" style="13" customWidth="1"/>
    <col min="9989" max="9992" width="10.9140625" style="13"/>
    <col min="9993" max="9993" width="22.5" style="13" customWidth="1"/>
    <col min="9994" max="9994" width="14" style="13" customWidth="1"/>
    <col min="9995" max="9995" width="1.75" style="13" customWidth="1"/>
    <col min="9996" max="10240" width="10.9140625" style="13"/>
    <col min="10241" max="10241" width="1" style="13" customWidth="1"/>
    <col min="10242" max="10242" width="10.9140625" style="13"/>
    <col min="10243" max="10243" width="17.5" style="13" customWidth="1"/>
    <col min="10244" max="10244" width="11.5" style="13" customWidth="1"/>
    <col min="10245" max="10248" width="10.9140625" style="13"/>
    <col min="10249" max="10249" width="22.5" style="13" customWidth="1"/>
    <col min="10250" max="10250" width="14" style="13" customWidth="1"/>
    <col min="10251" max="10251" width="1.75" style="13" customWidth="1"/>
    <col min="10252" max="10496" width="10.9140625" style="13"/>
    <col min="10497" max="10497" width="1" style="13" customWidth="1"/>
    <col min="10498" max="10498" width="10.9140625" style="13"/>
    <col min="10499" max="10499" width="17.5" style="13" customWidth="1"/>
    <col min="10500" max="10500" width="11.5" style="13" customWidth="1"/>
    <col min="10501" max="10504" width="10.9140625" style="13"/>
    <col min="10505" max="10505" width="22.5" style="13" customWidth="1"/>
    <col min="10506" max="10506" width="14" style="13" customWidth="1"/>
    <col min="10507" max="10507" width="1.75" style="13" customWidth="1"/>
    <col min="10508" max="10752" width="10.9140625" style="13"/>
    <col min="10753" max="10753" width="1" style="13" customWidth="1"/>
    <col min="10754" max="10754" width="10.9140625" style="13"/>
    <col min="10755" max="10755" width="17.5" style="13" customWidth="1"/>
    <col min="10756" max="10756" width="11.5" style="13" customWidth="1"/>
    <col min="10757" max="10760" width="10.9140625" style="13"/>
    <col min="10761" max="10761" width="22.5" style="13" customWidth="1"/>
    <col min="10762" max="10762" width="14" style="13" customWidth="1"/>
    <col min="10763" max="10763" width="1.75" style="13" customWidth="1"/>
    <col min="10764" max="11008" width="10.9140625" style="13"/>
    <col min="11009" max="11009" width="1" style="13" customWidth="1"/>
    <col min="11010" max="11010" width="10.9140625" style="13"/>
    <col min="11011" max="11011" width="17.5" style="13" customWidth="1"/>
    <col min="11012" max="11012" width="11.5" style="13" customWidth="1"/>
    <col min="11013" max="11016" width="10.9140625" style="13"/>
    <col min="11017" max="11017" width="22.5" style="13" customWidth="1"/>
    <col min="11018" max="11018" width="14" style="13" customWidth="1"/>
    <col min="11019" max="11019" width="1.75" style="13" customWidth="1"/>
    <col min="11020" max="11264" width="10.9140625" style="13"/>
    <col min="11265" max="11265" width="1" style="13" customWidth="1"/>
    <col min="11266" max="11266" width="10.9140625" style="13"/>
    <col min="11267" max="11267" width="17.5" style="13" customWidth="1"/>
    <col min="11268" max="11268" width="11.5" style="13" customWidth="1"/>
    <col min="11269" max="11272" width="10.9140625" style="13"/>
    <col min="11273" max="11273" width="22.5" style="13" customWidth="1"/>
    <col min="11274" max="11274" width="14" style="13" customWidth="1"/>
    <col min="11275" max="11275" width="1.75" style="13" customWidth="1"/>
    <col min="11276" max="11520" width="10.9140625" style="13"/>
    <col min="11521" max="11521" width="1" style="13" customWidth="1"/>
    <col min="11522" max="11522" width="10.9140625" style="13"/>
    <col min="11523" max="11523" width="17.5" style="13" customWidth="1"/>
    <col min="11524" max="11524" width="11.5" style="13" customWidth="1"/>
    <col min="11525" max="11528" width="10.9140625" style="13"/>
    <col min="11529" max="11529" width="22.5" style="13" customWidth="1"/>
    <col min="11530" max="11530" width="14" style="13" customWidth="1"/>
    <col min="11531" max="11531" width="1.75" style="13" customWidth="1"/>
    <col min="11532" max="11776" width="10.9140625" style="13"/>
    <col min="11777" max="11777" width="1" style="13" customWidth="1"/>
    <col min="11778" max="11778" width="10.9140625" style="13"/>
    <col min="11779" max="11779" width="17.5" style="13" customWidth="1"/>
    <col min="11780" max="11780" width="11.5" style="13" customWidth="1"/>
    <col min="11781" max="11784" width="10.9140625" style="13"/>
    <col min="11785" max="11785" width="22.5" style="13" customWidth="1"/>
    <col min="11786" max="11786" width="14" style="13" customWidth="1"/>
    <col min="11787" max="11787" width="1.75" style="13" customWidth="1"/>
    <col min="11788" max="12032" width="10.9140625" style="13"/>
    <col min="12033" max="12033" width="1" style="13" customWidth="1"/>
    <col min="12034" max="12034" width="10.9140625" style="13"/>
    <col min="12035" max="12035" width="17.5" style="13" customWidth="1"/>
    <col min="12036" max="12036" width="11.5" style="13" customWidth="1"/>
    <col min="12037" max="12040" width="10.9140625" style="13"/>
    <col min="12041" max="12041" width="22.5" style="13" customWidth="1"/>
    <col min="12042" max="12042" width="14" style="13" customWidth="1"/>
    <col min="12043" max="12043" width="1.75" style="13" customWidth="1"/>
    <col min="12044" max="12288" width="10.9140625" style="13"/>
    <col min="12289" max="12289" width="1" style="13" customWidth="1"/>
    <col min="12290" max="12290" width="10.9140625" style="13"/>
    <col min="12291" max="12291" width="17.5" style="13" customWidth="1"/>
    <col min="12292" max="12292" width="11.5" style="13" customWidth="1"/>
    <col min="12293" max="12296" width="10.9140625" style="13"/>
    <col min="12297" max="12297" width="22.5" style="13" customWidth="1"/>
    <col min="12298" max="12298" width="14" style="13" customWidth="1"/>
    <col min="12299" max="12299" width="1.75" style="13" customWidth="1"/>
    <col min="12300" max="12544" width="10.9140625" style="13"/>
    <col min="12545" max="12545" width="1" style="13" customWidth="1"/>
    <col min="12546" max="12546" width="10.9140625" style="13"/>
    <col min="12547" max="12547" width="17.5" style="13" customWidth="1"/>
    <col min="12548" max="12548" width="11.5" style="13" customWidth="1"/>
    <col min="12549" max="12552" width="10.9140625" style="13"/>
    <col min="12553" max="12553" width="22.5" style="13" customWidth="1"/>
    <col min="12554" max="12554" width="14" style="13" customWidth="1"/>
    <col min="12555" max="12555" width="1.75" style="13" customWidth="1"/>
    <col min="12556" max="12800" width="10.9140625" style="13"/>
    <col min="12801" max="12801" width="1" style="13" customWidth="1"/>
    <col min="12802" max="12802" width="10.9140625" style="13"/>
    <col min="12803" max="12803" width="17.5" style="13" customWidth="1"/>
    <col min="12804" max="12804" width="11.5" style="13" customWidth="1"/>
    <col min="12805" max="12808" width="10.9140625" style="13"/>
    <col min="12809" max="12809" width="22.5" style="13" customWidth="1"/>
    <col min="12810" max="12810" width="14" style="13" customWidth="1"/>
    <col min="12811" max="12811" width="1.75" style="13" customWidth="1"/>
    <col min="12812" max="13056" width="10.9140625" style="13"/>
    <col min="13057" max="13057" width="1" style="13" customWidth="1"/>
    <col min="13058" max="13058" width="10.9140625" style="13"/>
    <col min="13059" max="13059" width="17.5" style="13" customWidth="1"/>
    <col min="13060" max="13060" width="11.5" style="13" customWidth="1"/>
    <col min="13061" max="13064" width="10.9140625" style="13"/>
    <col min="13065" max="13065" width="22.5" style="13" customWidth="1"/>
    <col min="13066" max="13066" width="14" style="13" customWidth="1"/>
    <col min="13067" max="13067" width="1.75" style="13" customWidth="1"/>
    <col min="13068" max="13312" width="10.9140625" style="13"/>
    <col min="13313" max="13313" width="1" style="13" customWidth="1"/>
    <col min="13314" max="13314" width="10.9140625" style="13"/>
    <col min="13315" max="13315" width="17.5" style="13" customWidth="1"/>
    <col min="13316" max="13316" width="11.5" style="13" customWidth="1"/>
    <col min="13317" max="13320" width="10.9140625" style="13"/>
    <col min="13321" max="13321" width="22.5" style="13" customWidth="1"/>
    <col min="13322" max="13322" width="14" style="13" customWidth="1"/>
    <col min="13323" max="13323" width="1.75" style="13" customWidth="1"/>
    <col min="13324" max="13568" width="10.9140625" style="13"/>
    <col min="13569" max="13569" width="1" style="13" customWidth="1"/>
    <col min="13570" max="13570" width="10.9140625" style="13"/>
    <col min="13571" max="13571" width="17.5" style="13" customWidth="1"/>
    <col min="13572" max="13572" width="11.5" style="13" customWidth="1"/>
    <col min="13573" max="13576" width="10.9140625" style="13"/>
    <col min="13577" max="13577" width="22.5" style="13" customWidth="1"/>
    <col min="13578" max="13578" width="14" style="13" customWidth="1"/>
    <col min="13579" max="13579" width="1.75" style="13" customWidth="1"/>
    <col min="13580" max="13824" width="10.9140625" style="13"/>
    <col min="13825" max="13825" width="1" style="13" customWidth="1"/>
    <col min="13826" max="13826" width="10.9140625" style="13"/>
    <col min="13827" max="13827" width="17.5" style="13" customWidth="1"/>
    <col min="13828" max="13828" width="11.5" style="13" customWidth="1"/>
    <col min="13829" max="13832" width="10.9140625" style="13"/>
    <col min="13833" max="13833" width="22.5" style="13" customWidth="1"/>
    <col min="13834" max="13834" width="14" style="13" customWidth="1"/>
    <col min="13835" max="13835" width="1.75" style="13" customWidth="1"/>
    <col min="13836" max="14080" width="10.9140625" style="13"/>
    <col min="14081" max="14081" width="1" style="13" customWidth="1"/>
    <col min="14082" max="14082" width="10.9140625" style="13"/>
    <col min="14083" max="14083" width="17.5" style="13" customWidth="1"/>
    <col min="14084" max="14084" width="11.5" style="13" customWidth="1"/>
    <col min="14085" max="14088" width="10.9140625" style="13"/>
    <col min="14089" max="14089" width="22.5" style="13" customWidth="1"/>
    <col min="14090" max="14090" width="14" style="13" customWidth="1"/>
    <col min="14091" max="14091" width="1.75" style="13" customWidth="1"/>
    <col min="14092" max="14336" width="10.9140625" style="13"/>
    <col min="14337" max="14337" width="1" style="13" customWidth="1"/>
    <col min="14338" max="14338" width="10.9140625" style="13"/>
    <col min="14339" max="14339" width="17.5" style="13" customWidth="1"/>
    <col min="14340" max="14340" width="11.5" style="13" customWidth="1"/>
    <col min="14341" max="14344" width="10.9140625" style="13"/>
    <col min="14345" max="14345" width="22.5" style="13" customWidth="1"/>
    <col min="14346" max="14346" width="14" style="13" customWidth="1"/>
    <col min="14347" max="14347" width="1.75" style="13" customWidth="1"/>
    <col min="14348" max="14592" width="10.9140625" style="13"/>
    <col min="14593" max="14593" width="1" style="13" customWidth="1"/>
    <col min="14594" max="14594" width="10.9140625" style="13"/>
    <col min="14595" max="14595" width="17.5" style="13" customWidth="1"/>
    <col min="14596" max="14596" width="11.5" style="13" customWidth="1"/>
    <col min="14597" max="14600" width="10.9140625" style="13"/>
    <col min="14601" max="14601" width="22.5" style="13" customWidth="1"/>
    <col min="14602" max="14602" width="14" style="13" customWidth="1"/>
    <col min="14603" max="14603" width="1.75" style="13" customWidth="1"/>
    <col min="14604" max="14848" width="10.9140625" style="13"/>
    <col min="14849" max="14849" width="1" style="13" customWidth="1"/>
    <col min="14850" max="14850" width="10.9140625" style="13"/>
    <col min="14851" max="14851" width="17.5" style="13" customWidth="1"/>
    <col min="14852" max="14852" width="11.5" style="13" customWidth="1"/>
    <col min="14853" max="14856" width="10.9140625" style="13"/>
    <col min="14857" max="14857" width="22.5" style="13" customWidth="1"/>
    <col min="14858" max="14858" width="14" style="13" customWidth="1"/>
    <col min="14859" max="14859" width="1.75" style="13" customWidth="1"/>
    <col min="14860" max="15104" width="10.9140625" style="13"/>
    <col min="15105" max="15105" width="1" style="13" customWidth="1"/>
    <col min="15106" max="15106" width="10.9140625" style="13"/>
    <col min="15107" max="15107" width="17.5" style="13" customWidth="1"/>
    <col min="15108" max="15108" width="11.5" style="13" customWidth="1"/>
    <col min="15109" max="15112" width="10.9140625" style="13"/>
    <col min="15113" max="15113" width="22.5" style="13" customWidth="1"/>
    <col min="15114" max="15114" width="14" style="13" customWidth="1"/>
    <col min="15115" max="15115" width="1.75" style="13" customWidth="1"/>
    <col min="15116" max="15360" width="10.9140625" style="13"/>
    <col min="15361" max="15361" width="1" style="13" customWidth="1"/>
    <col min="15362" max="15362" width="10.9140625" style="13"/>
    <col min="15363" max="15363" width="17.5" style="13" customWidth="1"/>
    <col min="15364" max="15364" width="11.5" style="13" customWidth="1"/>
    <col min="15365" max="15368" width="10.9140625" style="13"/>
    <col min="15369" max="15369" width="22.5" style="13" customWidth="1"/>
    <col min="15370" max="15370" width="14" style="13" customWidth="1"/>
    <col min="15371" max="15371" width="1.75" style="13" customWidth="1"/>
    <col min="15372" max="15616" width="10.9140625" style="13"/>
    <col min="15617" max="15617" width="1" style="13" customWidth="1"/>
    <col min="15618" max="15618" width="10.9140625" style="13"/>
    <col min="15619" max="15619" width="17.5" style="13" customWidth="1"/>
    <col min="15620" max="15620" width="11.5" style="13" customWidth="1"/>
    <col min="15621" max="15624" width="10.9140625" style="13"/>
    <col min="15625" max="15625" width="22.5" style="13" customWidth="1"/>
    <col min="15626" max="15626" width="14" style="13" customWidth="1"/>
    <col min="15627" max="15627" width="1.75" style="13" customWidth="1"/>
    <col min="15628" max="15872" width="10.9140625" style="13"/>
    <col min="15873" max="15873" width="1" style="13" customWidth="1"/>
    <col min="15874" max="15874" width="10.9140625" style="13"/>
    <col min="15875" max="15875" width="17.5" style="13" customWidth="1"/>
    <col min="15876" max="15876" width="11.5" style="13" customWidth="1"/>
    <col min="15877" max="15880" width="10.9140625" style="13"/>
    <col min="15881" max="15881" width="22.5" style="13" customWidth="1"/>
    <col min="15882" max="15882" width="14" style="13" customWidth="1"/>
    <col min="15883" max="15883" width="1.75" style="13" customWidth="1"/>
    <col min="15884" max="16128" width="10.9140625" style="13"/>
    <col min="16129" max="16129" width="1" style="13" customWidth="1"/>
    <col min="16130" max="16130" width="10.9140625" style="13"/>
    <col min="16131" max="16131" width="17.5" style="13" customWidth="1"/>
    <col min="16132" max="16132" width="11.5" style="13" customWidth="1"/>
    <col min="16133" max="16136" width="10.9140625" style="13"/>
    <col min="16137" max="16137" width="22.5" style="13" customWidth="1"/>
    <col min="16138" max="16138" width="14" style="13" customWidth="1"/>
    <col min="16139" max="16139" width="1.75" style="13" customWidth="1"/>
    <col min="16140" max="16384" width="10.9140625" style="13"/>
  </cols>
  <sheetData>
    <row r="1" spans="2:10" ht="6" customHeight="1" thickBot="1"/>
    <row r="2" spans="2:10" ht="19.5" customHeight="1">
      <c r="B2" s="14"/>
      <c r="C2" s="15"/>
      <c r="D2" s="61" t="s">
        <v>40</v>
      </c>
      <c r="E2" s="62"/>
      <c r="F2" s="62"/>
      <c r="G2" s="62"/>
      <c r="H2" s="62"/>
      <c r="I2" s="63"/>
      <c r="J2" s="67" t="s">
        <v>41</v>
      </c>
    </row>
    <row r="3" spans="2:10" ht="15.75" customHeight="1" thickBot="1">
      <c r="B3" s="16"/>
      <c r="C3" s="17"/>
      <c r="D3" s="64"/>
      <c r="E3" s="65"/>
      <c r="F3" s="65"/>
      <c r="G3" s="65"/>
      <c r="H3" s="65"/>
      <c r="I3" s="66"/>
      <c r="J3" s="68"/>
    </row>
    <row r="4" spans="2:10" ht="13">
      <c r="B4" s="16"/>
      <c r="C4" s="17"/>
      <c r="D4" s="18"/>
      <c r="E4" s="19"/>
      <c r="F4" s="19"/>
      <c r="G4" s="19"/>
      <c r="H4" s="19"/>
      <c r="I4" s="20"/>
      <c r="J4" s="21"/>
    </row>
    <row r="5" spans="2:10" ht="13">
      <c r="B5" s="16"/>
      <c r="C5" s="17"/>
      <c r="D5" s="22" t="s">
        <v>42</v>
      </c>
      <c r="E5" s="23"/>
      <c r="F5" s="23"/>
      <c r="G5" s="23"/>
      <c r="H5" s="23"/>
      <c r="I5" s="24"/>
      <c r="J5" s="24" t="s">
        <v>43</v>
      </c>
    </row>
    <row r="6" spans="2:10" ht="13.5" thickBot="1">
      <c r="B6" s="25"/>
      <c r="C6" s="26"/>
      <c r="D6" s="27"/>
      <c r="E6" s="28"/>
      <c r="F6" s="28"/>
      <c r="G6" s="28"/>
      <c r="H6" s="28"/>
      <c r="I6" s="29"/>
      <c r="J6" s="30"/>
    </row>
    <row r="7" spans="2:10">
      <c r="B7" s="31"/>
      <c r="J7" s="32"/>
    </row>
    <row r="8" spans="2:10">
      <c r="B8" s="31"/>
      <c r="J8" s="32"/>
    </row>
    <row r="9" spans="2:10">
      <c r="B9" s="31"/>
      <c r="C9" s="13" t="s">
        <v>44</v>
      </c>
      <c r="J9" s="32"/>
    </row>
    <row r="10" spans="2:10" ht="13">
      <c r="B10" s="31"/>
      <c r="C10" s="33"/>
      <c r="E10" s="34"/>
      <c r="H10" s="35"/>
      <c r="J10" s="32"/>
    </row>
    <row r="11" spans="2:10">
      <c r="B11" s="31"/>
      <c r="J11" s="32"/>
    </row>
    <row r="12" spans="2:10" ht="13">
      <c r="B12" s="31"/>
      <c r="C12" s="33" t="s">
        <v>80</v>
      </c>
      <c r="J12" s="32"/>
    </row>
    <row r="13" spans="2:10" ht="13">
      <c r="B13" s="31"/>
      <c r="C13" s="33" t="s">
        <v>79</v>
      </c>
      <c r="J13" s="32"/>
    </row>
    <row r="14" spans="2:10">
      <c r="B14" s="31"/>
      <c r="J14" s="32"/>
    </row>
    <row r="15" spans="2:10">
      <c r="B15" s="31"/>
      <c r="C15" s="13" t="s">
        <v>45</v>
      </c>
      <c r="J15" s="32"/>
    </row>
    <row r="16" spans="2:10">
      <c r="B16" s="31"/>
      <c r="C16" s="36"/>
      <c r="J16" s="32"/>
    </row>
    <row r="17" spans="2:10" ht="13">
      <c r="B17" s="31"/>
      <c r="C17" s="13" t="s">
        <v>46</v>
      </c>
      <c r="D17" s="34"/>
      <c r="H17" s="37" t="s">
        <v>47</v>
      </c>
      <c r="I17" s="38" t="s">
        <v>48</v>
      </c>
      <c r="J17" s="32"/>
    </row>
    <row r="18" spans="2:10" ht="13">
      <c r="B18" s="31"/>
      <c r="C18" s="33" t="s">
        <v>49</v>
      </c>
      <c r="D18" s="33"/>
      <c r="E18" s="33"/>
      <c r="F18" s="33"/>
      <c r="H18" s="39">
        <v>71</v>
      </c>
      <c r="I18" s="40">
        <v>83702823</v>
      </c>
      <c r="J18" s="32"/>
    </row>
    <row r="19" spans="2:10">
      <c r="B19" s="31"/>
      <c r="C19" s="13" t="s">
        <v>50</v>
      </c>
      <c r="H19" s="41">
        <v>16</v>
      </c>
      <c r="I19" s="42">
        <v>8967511</v>
      </c>
      <c r="J19" s="32"/>
    </row>
    <row r="20" spans="2:10">
      <c r="B20" s="31"/>
      <c r="C20" s="13" t="s">
        <v>51</v>
      </c>
      <c r="H20" s="41">
        <v>1</v>
      </c>
      <c r="I20" s="42">
        <v>1067040</v>
      </c>
      <c r="J20" s="32"/>
    </row>
    <row r="21" spans="2:10">
      <c r="B21" s="31"/>
      <c r="C21" s="13" t="s">
        <v>52</v>
      </c>
      <c r="H21" s="41">
        <v>0</v>
      </c>
      <c r="I21" s="42">
        <v>0</v>
      </c>
      <c r="J21" s="32"/>
    </row>
    <row r="22" spans="2:10">
      <c r="B22" s="31"/>
      <c r="C22" s="13" t="s">
        <v>53</v>
      </c>
      <c r="H22" s="41">
        <v>0</v>
      </c>
      <c r="I22" s="42">
        <v>0</v>
      </c>
      <c r="J22" s="32"/>
    </row>
    <row r="23" spans="2:10">
      <c r="B23" s="31"/>
      <c r="C23" s="13" t="s">
        <v>54</v>
      </c>
      <c r="H23" s="41">
        <v>0</v>
      </c>
      <c r="I23" s="42">
        <v>0</v>
      </c>
      <c r="J23" s="32"/>
    </row>
    <row r="24" spans="2:10" ht="13" thickBot="1">
      <c r="B24" s="31"/>
      <c r="C24" s="13" t="s">
        <v>55</v>
      </c>
      <c r="H24" s="43">
        <v>5</v>
      </c>
      <c r="I24" s="44">
        <v>586334</v>
      </c>
      <c r="J24" s="32"/>
    </row>
    <row r="25" spans="2:10" ht="13">
      <c r="B25" s="31"/>
      <c r="C25" s="33" t="s">
        <v>56</v>
      </c>
      <c r="D25" s="33"/>
      <c r="E25" s="33"/>
      <c r="F25" s="33"/>
      <c r="H25" s="39">
        <f>H19+H20+H21+H22+H24+H23</f>
        <v>22</v>
      </c>
      <c r="I25" s="40">
        <f>I19+I20+I21+I22+I24+I23</f>
        <v>10620885</v>
      </c>
      <c r="J25" s="32"/>
    </row>
    <row r="26" spans="2:10">
      <c r="B26" s="31"/>
      <c r="C26" s="13" t="s">
        <v>57</v>
      </c>
      <c r="H26" s="41">
        <v>49</v>
      </c>
      <c r="I26" s="42">
        <v>73081938</v>
      </c>
      <c r="J26" s="32"/>
    </row>
    <row r="27" spans="2:10" ht="13" thickBot="1">
      <c r="B27" s="31"/>
      <c r="C27" s="13" t="s">
        <v>58</v>
      </c>
      <c r="H27" s="43">
        <v>0</v>
      </c>
      <c r="I27" s="44">
        <v>0</v>
      </c>
      <c r="J27" s="32"/>
    </row>
    <row r="28" spans="2:10" ht="13">
      <c r="B28" s="31"/>
      <c r="C28" s="33" t="s">
        <v>59</v>
      </c>
      <c r="D28" s="33"/>
      <c r="E28" s="33"/>
      <c r="F28" s="33"/>
      <c r="H28" s="39">
        <f>H26+H27</f>
        <v>49</v>
      </c>
      <c r="I28" s="40">
        <f>I26+I27</f>
        <v>73081938</v>
      </c>
      <c r="J28" s="32"/>
    </row>
    <row r="29" spans="2:10" ht="13.5" thickBot="1">
      <c r="B29" s="31"/>
      <c r="C29" s="13" t="s">
        <v>60</v>
      </c>
      <c r="D29" s="33"/>
      <c r="E29" s="33"/>
      <c r="F29" s="33"/>
      <c r="H29" s="43">
        <v>0</v>
      </c>
      <c r="I29" s="44">
        <v>0</v>
      </c>
      <c r="J29" s="32"/>
    </row>
    <row r="30" spans="2:10" ht="13">
      <c r="B30" s="31"/>
      <c r="C30" s="33" t="s">
        <v>61</v>
      </c>
      <c r="D30" s="33"/>
      <c r="E30" s="33"/>
      <c r="F30" s="33"/>
      <c r="H30" s="41">
        <f>H29</f>
        <v>0</v>
      </c>
      <c r="I30" s="42">
        <f>I29</f>
        <v>0</v>
      </c>
      <c r="J30" s="32"/>
    </row>
    <row r="31" spans="2:10" ht="13">
      <c r="B31" s="31"/>
      <c r="C31" s="33"/>
      <c r="D31" s="33"/>
      <c r="E31" s="33"/>
      <c r="F31" s="33"/>
      <c r="H31" s="45"/>
      <c r="I31" s="40"/>
      <c r="J31" s="32"/>
    </row>
    <row r="32" spans="2:10" ht="13.5" thickBot="1">
      <c r="B32" s="31"/>
      <c r="C32" s="33" t="s">
        <v>62</v>
      </c>
      <c r="D32" s="33"/>
      <c r="H32" s="46">
        <f>H25+H28+H30</f>
        <v>71</v>
      </c>
      <c r="I32" s="47">
        <f>I25+I28+I30</f>
        <v>83702823</v>
      </c>
      <c r="J32" s="32"/>
    </row>
    <row r="33" spans="2:10" ht="13.5" thickTop="1">
      <c r="B33" s="31"/>
      <c r="C33" s="33"/>
      <c r="D33" s="33"/>
      <c r="H33" s="48">
        <f>+H18-H32</f>
        <v>0</v>
      </c>
      <c r="I33" s="42">
        <f>+I18-I32</f>
        <v>0</v>
      </c>
      <c r="J33" s="32"/>
    </row>
    <row r="34" spans="2:10">
      <c r="B34" s="31"/>
      <c r="G34" s="48"/>
      <c r="H34" s="48"/>
      <c r="I34" s="48"/>
      <c r="J34" s="32"/>
    </row>
    <row r="35" spans="2:10">
      <c r="B35" s="31"/>
      <c r="G35" s="48"/>
      <c r="H35" s="48"/>
      <c r="I35" s="48"/>
      <c r="J35" s="32"/>
    </row>
    <row r="36" spans="2:10" ht="13">
      <c r="B36" s="31"/>
      <c r="C36" s="33"/>
      <c r="G36" s="48"/>
      <c r="H36" s="48"/>
      <c r="I36" s="48"/>
      <c r="J36" s="32"/>
    </row>
    <row r="37" spans="2:10" ht="13.5" thickBot="1">
      <c r="B37" s="31"/>
      <c r="C37" s="49" t="s">
        <v>63</v>
      </c>
      <c r="D37" s="50"/>
      <c r="H37" s="49" t="s">
        <v>64</v>
      </c>
      <c r="I37" s="50"/>
      <c r="J37" s="32"/>
    </row>
    <row r="38" spans="2:10" ht="13">
      <c r="B38" s="31"/>
      <c r="C38" s="33" t="s">
        <v>65</v>
      </c>
      <c r="D38" s="48"/>
      <c r="H38" s="51" t="s">
        <v>66</v>
      </c>
      <c r="I38" s="48"/>
      <c r="J38" s="32"/>
    </row>
    <row r="39" spans="2:10" ht="13">
      <c r="B39" s="31"/>
      <c r="C39" s="33" t="s">
        <v>67</v>
      </c>
      <c r="H39" s="33" t="s">
        <v>68</v>
      </c>
      <c r="I39" s="48"/>
      <c r="J39" s="32"/>
    </row>
    <row r="40" spans="2:10">
      <c r="B40" s="31"/>
      <c r="G40" s="48"/>
      <c r="H40" s="48"/>
      <c r="I40" s="48"/>
      <c r="J40" s="32"/>
    </row>
    <row r="41" spans="2:10" ht="12.75" customHeight="1">
      <c r="B41" s="31"/>
      <c r="C41" s="69" t="s">
        <v>69</v>
      </c>
      <c r="D41" s="69"/>
      <c r="E41" s="69"/>
      <c r="F41" s="69"/>
      <c r="G41" s="69"/>
      <c r="H41" s="69"/>
      <c r="I41" s="69"/>
      <c r="J41" s="32"/>
    </row>
    <row r="42" spans="2:10" ht="18.75" customHeight="1" thickBot="1">
      <c r="B42" s="52"/>
      <c r="C42" s="53"/>
      <c r="D42" s="53"/>
      <c r="E42" s="53"/>
      <c r="F42" s="53"/>
      <c r="G42" s="53"/>
      <c r="H42" s="53"/>
      <c r="I42" s="53"/>
      <c r="J42" s="54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2" sqref="C12"/>
    </sheetView>
  </sheetViews>
  <sheetFormatPr baseColWidth="10" defaultColWidth="11.4140625" defaultRowHeight="12.5"/>
  <cols>
    <col min="1" max="1" width="4.4140625" style="13" customWidth="1"/>
    <col min="2" max="2" width="11.4140625" style="13"/>
    <col min="3" max="3" width="12.83203125" style="13" customWidth="1"/>
    <col min="4" max="4" width="22" style="13" customWidth="1"/>
    <col min="5" max="8" width="11.4140625" style="13"/>
    <col min="9" max="9" width="24.75" style="13" customWidth="1"/>
    <col min="10" max="10" width="12.5" style="13" customWidth="1"/>
    <col min="11" max="11" width="1.75" style="13" customWidth="1"/>
    <col min="12" max="256" width="11.4140625" style="13"/>
    <col min="257" max="257" width="4.4140625" style="13" customWidth="1"/>
    <col min="258" max="258" width="11.4140625" style="13"/>
    <col min="259" max="259" width="12.83203125" style="13" customWidth="1"/>
    <col min="260" max="260" width="22" style="13" customWidth="1"/>
    <col min="261" max="264" width="11.4140625" style="13"/>
    <col min="265" max="265" width="24.75" style="13" customWidth="1"/>
    <col min="266" max="266" width="12.5" style="13" customWidth="1"/>
    <col min="267" max="267" width="1.75" style="13" customWidth="1"/>
    <col min="268" max="512" width="11.4140625" style="13"/>
    <col min="513" max="513" width="4.4140625" style="13" customWidth="1"/>
    <col min="514" max="514" width="11.4140625" style="13"/>
    <col min="515" max="515" width="12.83203125" style="13" customWidth="1"/>
    <col min="516" max="516" width="22" style="13" customWidth="1"/>
    <col min="517" max="520" width="11.4140625" style="13"/>
    <col min="521" max="521" width="24.75" style="13" customWidth="1"/>
    <col min="522" max="522" width="12.5" style="13" customWidth="1"/>
    <col min="523" max="523" width="1.75" style="13" customWidth="1"/>
    <col min="524" max="768" width="11.4140625" style="13"/>
    <col min="769" max="769" width="4.4140625" style="13" customWidth="1"/>
    <col min="770" max="770" width="11.4140625" style="13"/>
    <col min="771" max="771" width="12.83203125" style="13" customWidth="1"/>
    <col min="772" max="772" width="22" style="13" customWidth="1"/>
    <col min="773" max="776" width="11.4140625" style="13"/>
    <col min="777" max="777" width="24.75" style="13" customWidth="1"/>
    <col min="778" max="778" width="12.5" style="13" customWidth="1"/>
    <col min="779" max="779" width="1.75" style="13" customWidth="1"/>
    <col min="780" max="1024" width="11.4140625" style="13"/>
    <col min="1025" max="1025" width="4.4140625" style="13" customWidth="1"/>
    <col min="1026" max="1026" width="11.4140625" style="13"/>
    <col min="1027" max="1027" width="12.83203125" style="13" customWidth="1"/>
    <col min="1028" max="1028" width="22" style="13" customWidth="1"/>
    <col min="1029" max="1032" width="11.4140625" style="13"/>
    <col min="1033" max="1033" width="24.75" style="13" customWidth="1"/>
    <col min="1034" max="1034" width="12.5" style="13" customWidth="1"/>
    <col min="1035" max="1035" width="1.75" style="13" customWidth="1"/>
    <col min="1036" max="1280" width="11.4140625" style="13"/>
    <col min="1281" max="1281" width="4.4140625" style="13" customWidth="1"/>
    <col min="1282" max="1282" width="11.4140625" style="13"/>
    <col min="1283" max="1283" width="12.83203125" style="13" customWidth="1"/>
    <col min="1284" max="1284" width="22" style="13" customWidth="1"/>
    <col min="1285" max="1288" width="11.4140625" style="13"/>
    <col min="1289" max="1289" width="24.75" style="13" customWidth="1"/>
    <col min="1290" max="1290" width="12.5" style="13" customWidth="1"/>
    <col min="1291" max="1291" width="1.75" style="13" customWidth="1"/>
    <col min="1292" max="1536" width="11.4140625" style="13"/>
    <col min="1537" max="1537" width="4.4140625" style="13" customWidth="1"/>
    <col min="1538" max="1538" width="11.4140625" style="13"/>
    <col min="1539" max="1539" width="12.83203125" style="13" customWidth="1"/>
    <col min="1540" max="1540" width="22" style="13" customWidth="1"/>
    <col min="1541" max="1544" width="11.4140625" style="13"/>
    <col min="1545" max="1545" width="24.75" style="13" customWidth="1"/>
    <col min="1546" max="1546" width="12.5" style="13" customWidth="1"/>
    <col min="1547" max="1547" width="1.75" style="13" customWidth="1"/>
    <col min="1548" max="1792" width="11.4140625" style="13"/>
    <col min="1793" max="1793" width="4.4140625" style="13" customWidth="1"/>
    <col min="1794" max="1794" width="11.4140625" style="13"/>
    <col min="1795" max="1795" width="12.83203125" style="13" customWidth="1"/>
    <col min="1796" max="1796" width="22" style="13" customWidth="1"/>
    <col min="1797" max="1800" width="11.4140625" style="13"/>
    <col min="1801" max="1801" width="24.75" style="13" customWidth="1"/>
    <col min="1802" max="1802" width="12.5" style="13" customWidth="1"/>
    <col min="1803" max="1803" width="1.75" style="13" customWidth="1"/>
    <col min="1804" max="2048" width="11.4140625" style="13"/>
    <col min="2049" max="2049" width="4.4140625" style="13" customWidth="1"/>
    <col min="2050" max="2050" width="11.4140625" style="13"/>
    <col min="2051" max="2051" width="12.83203125" style="13" customWidth="1"/>
    <col min="2052" max="2052" width="22" style="13" customWidth="1"/>
    <col min="2053" max="2056" width="11.4140625" style="13"/>
    <col min="2057" max="2057" width="24.75" style="13" customWidth="1"/>
    <col min="2058" max="2058" width="12.5" style="13" customWidth="1"/>
    <col min="2059" max="2059" width="1.75" style="13" customWidth="1"/>
    <col min="2060" max="2304" width="11.4140625" style="13"/>
    <col min="2305" max="2305" width="4.4140625" style="13" customWidth="1"/>
    <col min="2306" max="2306" width="11.4140625" style="13"/>
    <col min="2307" max="2307" width="12.83203125" style="13" customWidth="1"/>
    <col min="2308" max="2308" width="22" style="13" customWidth="1"/>
    <col min="2309" max="2312" width="11.4140625" style="13"/>
    <col min="2313" max="2313" width="24.75" style="13" customWidth="1"/>
    <col min="2314" max="2314" width="12.5" style="13" customWidth="1"/>
    <col min="2315" max="2315" width="1.75" style="13" customWidth="1"/>
    <col min="2316" max="2560" width="11.4140625" style="13"/>
    <col min="2561" max="2561" width="4.4140625" style="13" customWidth="1"/>
    <col min="2562" max="2562" width="11.4140625" style="13"/>
    <col min="2563" max="2563" width="12.83203125" style="13" customWidth="1"/>
    <col min="2564" max="2564" width="22" style="13" customWidth="1"/>
    <col min="2565" max="2568" width="11.4140625" style="13"/>
    <col min="2569" max="2569" width="24.75" style="13" customWidth="1"/>
    <col min="2570" max="2570" width="12.5" style="13" customWidth="1"/>
    <col min="2571" max="2571" width="1.75" style="13" customWidth="1"/>
    <col min="2572" max="2816" width="11.4140625" style="13"/>
    <col min="2817" max="2817" width="4.4140625" style="13" customWidth="1"/>
    <col min="2818" max="2818" width="11.4140625" style="13"/>
    <col min="2819" max="2819" width="12.83203125" style="13" customWidth="1"/>
    <col min="2820" max="2820" width="22" style="13" customWidth="1"/>
    <col min="2821" max="2824" width="11.4140625" style="13"/>
    <col min="2825" max="2825" width="24.75" style="13" customWidth="1"/>
    <col min="2826" max="2826" width="12.5" style="13" customWidth="1"/>
    <col min="2827" max="2827" width="1.75" style="13" customWidth="1"/>
    <col min="2828" max="3072" width="11.4140625" style="13"/>
    <col min="3073" max="3073" width="4.4140625" style="13" customWidth="1"/>
    <col min="3074" max="3074" width="11.4140625" style="13"/>
    <col min="3075" max="3075" width="12.83203125" style="13" customWidth="1"/>
    <col min="3076" max="3076" width="22" style="13" customWidth="1"/>
    <col min="3077" max="3080" width="11.4140625" style="13"/>
    <col min="3081" max="3081" width="24.75" style="13" customWidth="1"/>
    <col min="3082" max="3082" width="12.5" style="13" customWidth="1"/>
    <col min="3083" max="3083" width="1.75" style="13" customWidth="1"/>
    <col min="3084" max="3328" width="11.4140625" style="13"/>
    <col min="3329" max="3329" width="4.4140625" style="13" customWidth="1"/>
    <col min="3330" max="3330" width="11.4140625" style="13"/>
    <col min="3331" max="3331" width="12.83203125" style="13" customWidth="1"/>
    <col min="3332" max="3332" width="22" style="13" customWidth="1"/>
    <col min="3333" max="3336" width="11.4140625" style="13"/>
    <col min="3337" max="3337" width="24.75" style="13" customWidth="1"/>
    <col min="3338" max="3338" width="12.5" style="13" customWidth="1"/>
    <col min="3339" max="3339" width="1.75" style="13" customWidth="1"/>
    <col min="3340" max="3584" width="11.4140625" style="13"/>
    <col min="3585" max="3585" width="4.4140625" style="13" customWidth="1"/>
    <col min="3586" max="3586" width="11.4140625" style="13"/>
    <col min="3587" max="3587" width="12.83203125" style="13" customWidth="1"/>
    <col min="3588" max="3588" width="22" style="13" customWidth="1"/>
    <col min="3589" max="3592" width="11.4140625" style="13"/>
    <col min="3593" max="3593" width="24.75" style="13" customWidth="1"/>
    <col min="3594" max="3594" width="12.5" style="13" customWidth="1"/>
    <col min="3595" max="3595" width="1.75" style="13" customWidth="1"/>
    <col min="3596" max="3840" width="11.4140625" style="13"/>
    <col min="3841" max="3841" width="4.4140625" style="13" customWidth="1"/>
    <col min="3842" max="3842" width="11.4140625" style="13"/>
    <col min="3843" max="3843" width="12.83203125" style="13" customWidth="1"/>
    <col min="3844" max="3844" width="22" style="13" customWidth="1"/>
    <col min="3845" max="3848" width="11.4140625" style="13"/>
    <col min="3849" max="3849" width="24.75" style="13" customWidth="1"/>
    <col min="3850" max="3850" width="12.5" style="13" customWidth="1"/>
    <col min="3851" max="3851" width="1.75" style="13" customWidth="1"/>
    <col min="3852" max="4096" width="11.4140625" style="13"/>
    <col min="4097" max="4097" width="4.4140625" style="13" customWidth="1"/>
    <col min="4098" max="4098" width="11.4140625" style="13"/>
    <col min="4099" max="4099" width="12.83203125" style="13" customWidth="1"/>
    <col min="4100" max="4100" width="22" style="13" customWidth="1"/>
    <col min="4101" max="4104" width="11.4140625" style="13"/>
    <col min="4105" max="4105" width="24.75" style="13" customWidth="1"/>
    <col min="4106" max="4106" width="12.5" style="13" customWidth="1"/>
    <col min="4107" max="4107" width="1.75" style="13" customWidth="1"/>
    <col min="4108" max="4352" width="11.4140625" style="13"/>
    <col min="4353" max="4353" width="4.4140625" style="13" customWidth="1"/>
    <col min="4354" max="4354" width="11.4140625" style="13"/>
    <col min="4355" max="4355" width="12.83203125" style="13" customWidth="1"/>
    <col min="4356" max="4356" width="22" style="13" customWidth="1"/>
    <col min="4357" max="4360" width="11.4140625" style="13"/>
    <col min="4361" max="4361" width="24.75" style="13" customWidth="1"/>
    <col min="4362" max="4362" width="12.5" style="13" customWidth="1"/>
    <col min="4363" max="4363" width="1.75" style="13" customWidth="1"/>
    <col min="4364" max="4608" width="11.4140625" style="13"/>
    <col min="4609" max="4609" width="4.4140625" style="13" customWidth="1"/>
    <col min="4610" max="4610" width="11.4140625" style="13"/>
    <col min="4611" max="4611" width="12.83203125" style="13" customWidth="1"/>
    <col min="4612" max="4612" width="22" style="13" customWidth="1"/>
    <col min="4613" max="4616" width="11.4140625" style="13"/>
    <col min="4617" max="4617" width="24.75" style="13" customWidth="1"/>
    <col min="4618" max="4618" width="12.5" style="13" customWidth="1"/>
    <col min="4619" max="4619" width="1.75" style="13" customWidth="1"/>
    <col min="4620" max="4864" width="11.4140625" style="13"/>
    <col min="4865" max="4865" width="4.4140625" style="13" customWidth="1"/>
    <col min="4866" max="4866" width="11.4140625" style="13"/>
    <col min="4867" max="4867" width="12.83203125" style="13" customWidth="1"/>
    <col min="4868" max="4868" width="22" style="13" customWidth="1"/>
    <col min="4869" max="4872" width="11.4140625" style="13"/>
    <col min="4873" max="4873" width="24.75" style="13" customWidth="1"/>
    <col min="4874" max="4874" width="12.5" style="13" customWidth="1"/>
    <col min="4875" max="4875" width="1.75" style="13" customWidth="1"/>
    <col min="4876" max="5120" width="11.4140625" style="13"/>
    <col min="5121" max="5121" width="4.4140625" style="13" customWidth="1"/>
    <col min="5122" max="5122" width="11.4140625" style="13"/>
    <col min="5123" max="5123" width="12.83203125" style="13" customWidth="1"/>
    <col min="5124" max="5124" width="22" style="13" customWidth="1"/>
    <col min="5125" max="5128" width="11.4140625" style="13"/>
    <col min="5129" max="5129" width="24.75" style="13" customWidth="1"/>
    <col min="5130" max="5130" width="12.5" style="13" customWidth="1"/>
    <col min="5131" max="5131" width="1.75" style="13" customWidth="1"/>
    <col min="5132" max="5376" width="11.4140625" style="13"/>
    <col min="5377" max="5377" width="4.4140625" style="13" customWidth="1"/>
    <col min="5378" max="5378" width="11.4140625" style="13"/>
    <col min="5379" max="5379" width="12.83203125" style="13" customWidth="1"/>
    <col min="5380" max="5380" width="22" style="13" customWidth="1"/>
    <col min="5381" max="5384" width="11.4140625" style="13"/>
    <col min="5385" max="5385" width="24.75" style="13" customWidth="1"/>
    <col min="5386" max="5386" width="12.5" style="13" customWidth="1"/>
    <col min="5387" max="5387" width="1.75" style="13" customWidth="1"/>
    <col min="5388" max="5632" width="11.4140625" style="13"/>
    <col min="5633" max="5633" width="4.4140625" style="13" customWidth="1"/>
    <col min="5634" max="5634" width="11.4140625" style="13"/>
    <col min="5635" max="5635" width="12.83203125" style="13" customWidth="1"/>
    <col min="5636" max="5636" width="22" style="13" customWidth="1"/>
    <col min="5637" max="5640" width="11.4140625" style="13"/>
    <col min="5641" max="5641" width="24.75" style="13" customWidth="1"/>
    <col min="5642" max="5642" width="12.5" style="13" customWidth="1"/>
    <col min="5643" max="5643" width="1.75" style="13" customWidth="1"/>
    <col min="5644" max="5888" width="11.4140625" style="13"/>
    <col min="5889" max="5889" width="4.4140625" style="13" customWidth="1"/>
    <col min="5890" max="5890" width="11.4140625" style="13"/>
    <col min="5891" max="5891" width="12.83203125" style="13" customWidth="1"/>
    <col min="5892" max="5892" width="22" style="13" customWidth="1"/>
    <col min="5893" max="5896" width="11.4140625" style="13"/>
    <col min="5897" max="5897" width="24.75" style="13" customWidth="1"/>
    <col min="5898" max="5898" width="12.5" style="13" customWidth="1"/>
    <col min="5899" max="5899" width="1.75" style="13" customWidth="1"/>
    <col min="5900" max="6144" width="11.4140625" style="13"/>
    <col min="6145" max="6145" width="4.4140625" style="13" customWidth="1"/>
    <col min="6146" max="6146" width="11.4140625" style="13"/>
    <col min="6147" max="6147" width="12.83203125" style="13" customWidth="1"/>
    <col min="6148" max="6148" width="22" style="13" customWidth="1"/>
    <col min="6149" max="6152" width="11.4140625" style="13"/>
    <col min="6153" max="6153" width="24.75" style="13" customWidth="1"/>
    <col min="6154" max="6154" width="12.5" style="13" customWidth="1"/>
    <col min="6155" max="6155" width="1.75" style="13" customWidth="1"/>
    <col min="6156" max="6400" width="11.4140625" style="13"/>
    <col min="6401" max="6401" width="4.4140625" style="13" customWidth="1"/>
    <col min="6402" max="6402" width="11.4140625" style="13"/>
    <col min="6403" max="6403" width="12.83203125" style="13" customWidth="1"/>
    <col min="6404" max="6404" width="22" style="13" customWidth="1"/>
    <col min="6405" max="6408" width="11.4140625" style="13"/>
    <col min="6409" max="6409" width="24.75" style="13" customWidth="1"/>
    <col min="6410" max="6410" width="12.5" style="13" customWidth="1"/>
    <col min="6411" max="6411" width="1.75" style="13" customWidth="1"/>
    <col min="6412" max="6656" width="11.4140625" style="13"/>
    <col min="6657" max="6657" width="4.4140625" style="13" customWidth="1"/>
    <col min="6658" max="6658" width="11.4140625" style="13"/>
    <col min="6659" max="6659" width="12.83203125" style="13" customWidth="1"/>
    <col min="6660" max="6660" width="22" style="13" customWidth="1"/>
    <col min="6661" max="6664" width="11.4140625" style="13"/>
    <col min="6665" max="6665" width="24.75" style="13" customWidth="1"/>
    <col min="6666" max="6666" width="12.5" style="13" customWidth="1"/>
    <col min="6667" max="6667" width="1.75" style="13" customWidth="1"/>
    <col min="6668" max="6912" width="11.4140625" style="13"/>
    <col min="6913" max="6913" width="4.4140625" style="13" customWidth="1"/>
    <col min="6914" max="6914" width="11.4140625" style="13"/>
    <col min="6915" max="6915" width="12.83203125" style="13" customWidth="1"/>
    <col min="6916" max="6916" width="22" style="13" customWidth="1"/>
    <col min="6917" max="6920" width="11.4140625" style="13"/>
    <col min="6921" max="6921" width="24.75" style="13" customWidth="1"/>
    <col min="6922" max="6922" width="12.5" style="13" customWidth="1"/>
    <col min="6923" max="6923" width="1.75" style="13" customWidth="1"/>
    <col min="6924" max="7168" width="11.4140625" style="13"/>
    <col min="7169" max="7169" width="4.4140625" style="13" customWidth="1"/>
    <col min="7170" max="7170" width="11.4140625" style="13"/>
    <col min="7171" max="7171" width="12.83203125" style="13" customWidth="1"/>
    <col min="7172" max="7172" width="22" style="13" customWidth="1"/>
    <col min="7173" max="7176" width="11.4140625" style="13"/>
    <col min="7177" max="7177" width="24.75" style="13" customWidth="1"/>
    <col min="7178" max="7178" width="12.5" style="13" customWidth="1"/>
    <col min="7179" max="7179" width="1.75" style="13" customWidth="1"/>
    <col min="7180" max="7424" width="11.4140625" style="13"/>
    <col min="7425" max="7425" width="4.4140625" style="13" customWidth="1"/>
    <col min="7426" max="7426" width="11.4140625" style="13"/>
    <col min="7427" max="7427" width="12.83203125" style="13" customWidth="1"/>
    <col min="7428" max="7428" width="22" style="13" customWidth="1"/>
    <col min="7429" max="7432" width="11.4140625" style="13"/>
    <col min="7433" max="7433" width="24.75" style="13" customWidth="1"/>
    <col min="7434" max="7434" width="12.5" style="13" customWidth="1"/>
    <col min="7435" max="7435" width="1.75" style="13" customWidth="1"/>
    <col min="7436" max="7680" width="11.4140625" style="13"/>
    <col min="7681" max="7681" width="4.4140625" style="13" customWidth="1"/>
    <col min="7682" max="7682" width="11.4140625" style="13"/>
    <col min="7683" max="7683" width="12.83203125" style="13" customWidth="1"/>
    <col min="7684" max="7684" width="22" style="13" customWidth="1"/>
    <col min="7685" max="7688" width="11.4140625" style="13"/>
    <col min="7689" max="7689" width="24.75" style="13" customWidth="1"/>
    <col min="7690" max="7690" width="12.5" style="13" customWidth="1"/>
    <col min="7691" max="7691" width="1.75" style="13" customWidth="1"/>
    <col min="7692" max="7936" width="11.4140625" style="13"/>
    <col min="7937" max="7937" width="4.4140625" style="13" customWidth="1"/>
    <col min="7938" max="7938" width="11.4140625" style="13"/>
    <col min="7939" max="7939" width="12.83203125" style="13" customWidth="1"/>
    <col min="7940" max="7940" width="22" style="13" customWidth="1"/>
    <col min="7941" max="7944" width="11.4140625" style="13"/>
    <col min="7945" max="7945" width="24.75" style="13" customWidth="1"/>
    <col min="7946" max="7946" width="12.5" style="13" customWidth="1"/>
    <col min="7947" max="7947" width="1.75" style="13" customWidth="1"/>
    <col min="7948" max="8192" width="11.4140625" style="13"/>
    <col min="8193" max="8193" width="4.4140625" style="13" customWidth="1"/>
    <col min="8194" max="8194" width="11.4140625" style="13"/>
    <col min="8195" max="8195" width="12.83203125" style="13" customWidth="1"/>
    <col min="8196" max="8196" width="22" style="13" customWidth="1"/>
    <col min="8197" max="8200" width="11.4140625" style="13"/>
    <col min="8201" max="8201" width="24.75" style="13" customWidth="1"/>
    <col min="8202" max="8202" width="12.5" style="13" customWidth="1"/>
    <col min="8203" max="8203" width="1.75" style="13" customWidth="1"/>
    <col min="8204" max="8448" width="11.4140625" style="13"/>
    <col min="8449" max="8449" width="4.4140625" style="13" customWidth="1"/>
    <col min="8450" max="8450" width="11.4140625" style="13"/>
    <col min="8451" max="8451" width="12.83203125" style="13" customWidth="1"/>
    <col min="8452" max="8452" width="22" style="13" customWidth="1"/>
    <col min="8453" max="8456" width="11.4140625" style="13"/>
    <col min="8457" max="8457" width="24.75" style="13" customWidth="1"/>
    <col min="8458" max="8458" width="12.5" style="13" customWidth="1"/>
    <col min="8459" max="8459" width="1.75" style="13" customWidth="1"/>
    <col min="8460" max="8704" width="11.4140625" style="13"/>
    <col min="8705" max="8705" width="4.4140625" style="13" customWidth="1"/>
    <col min="8706" max="8706" width="11.4140625" style="13"/>
    <col min="8707" max="8707" width="12.83203125" style="13" customWidth="1"/>
    <col min="8708" max="8708" width="22" style="13" customWidth="1"/>
    <col min="8709" max="8712" width="11.4140625" style="13"/>
    <col min="8713" max="8713" width="24.75" style="13" customWidth="1"/>
    <col min="8714" max="8714" width="12.5" style="13" customWidth="1"/>
    <col min="8715" max="8715" width="1.75" style="13" customWidth="1"/>
    <col min="8716" max="8960" width="11.4140625" style="13"/>
    <col min="8961" max="8961" width="4.4140625" style="13" customWidth="1"/>
    <col min="8962" max="8962" width="11.4140625" style="13"/>
    <col min="8963" max="8963" width="12.83203125" style="13" customWidth="1"/>
    <col min="8964" max="8964" width="22" style="13" customWidth="1"/>
    <col min="8965" max="8968" width="11.4140625" style="13"/>
    <col min="8969" max="8969" width="24.75" style="13" customWidth="1"/>
    <col min="8970" max="8970" width="12.5" style="13" customWidth="1"/>
    <col min="8971" max="8971" width="1.75" style="13" customWidth="1"/>
    <col min="8972" max="9216" width="11.4140625" style="13"/>
    <col min="9217" max="9217" width="4.4140625" style="13" customWidth="1"/>
    <col min="9218" max="9218" width="11.4140625" style="13"/>
    <col min="9219" max="9219" width="12.83203125" style="13" customWidth="1"/>
    <col min="9220" max="9220" width="22" style="13" customWidth="1"/>
    <col min="9221" max="9224" width="11.4140625" style="13"/>
    <col min="9225" max="9225" width="24.75" style="13" customWidth="1"/>
    <col min="9226" max="9226" width="12.5" style="13" customWidth="1"/>
    <col min="9227" max="9227" width="1.75" style="13" customWidth="1"/>
    <col min="9228" max="9472" width="11.4140625" style="13"/>
    <col min="9473" max="9473" width="4.4140625" style="13" customWidth="1"/>
    <col min="9474" max="9474" width="11.4140625" style="13"/>
    <col min="9475" max="9475" width="12.83203125" style="13" customWidth="1"/>
    <col min="9476" max="9476" width="22" style="13" customWidth="1"/>
    <col min="9477" max="9480" width="11.4140625" style="13"/>
    <col min="9481" max="9481" width="24.75" style="13" customWidth="1"/>
    <col min="9482" max="9482" width="12.5" style="13" customWidth="1"/>
    <col min="9483" max="9483" width="1.75" style="13" customWidth="1"/>
    <col min="9484" max="9728" width="11.4140625" style="13"/>
    <col min="9729" max="9729" width="4.4140625" style="13" customWidth="1"/>
    <col min="9730" max="9730" width="11.4140625" style="13"/>
    <col min="9731" max="9731" width="12.83203125" style="13" customWidth="1"/>
    <col min="9732" max="9732" width="22" style="13" customWidth="1"/>
    <col min="9733" max="9736" width="11.4140625" style="13"/>
    <col min="9737" max="9737" width="24.75" style="13" customWidth="1"/>
    <col min="9738" max="9738" width="12.5" style="13" customWidth="1"/>
    <col min="9739" max="9739" width="1.75" style="13" customWidth="1"/>
    <col min="9740" max="9984" width="11.4140625" style="13"/>
    <col min="9985" max="9985" width="4.4140625" style="13" customWidth="1"/>
    <col min="9986" max="9986" width="11.4140625" style="13"/>
    <col min="9987" max="9987" width="12.83203125" style="13" customWidth="1"/>
    <col min="9988" max="9988" width="22" style="13" customWidth="1"/>
    <col min="9989" max="9992" width="11.4140625" style="13"/>
    <col min="9993" max="9993" width="24.75" style="13" customWidth="1"/>
    <col min="9994" max="9994" width="12.5" style="13" customWidth="1"/>
    <col min="9995" max="9995" width="1.75" style="13" customWidth="1"/>
    <col min="9996" max="10240" width="11.4140625" style="13"/>
    <col min="10241" max="10241" width="4.4140625" style="13" customWidth="1"/>
    <col min="10242" max="10242" width="11.4140625" style="13"/>
    <col min="10243" max="10243" width="12.83203125" style="13" customWidth="1"/>
    <col min="10244" max="10244" width="22" style="13" customWidth="1"/>
    <col min="10245" max="10248" width="11.4140625" style="13"/>
    <col min="10249" max="10249" width="24.75" style="13" customWidth="1"/>
    <col min="10250" max="10250" width="12.5" style="13" customWidth="1"/>
    <col min="10251" max="10251" width="1.75" style="13" customWidth="1"/>
    <col min="10252" max="10496" width="11.4140625" style="13"/>
    <col min="10497" max="10497" width="4.4140625" style="13" customWidth="1"/>
    <col min="10498" max="10498" width="11.4140625" style="13"/>
    <col min="10499" max="10499" width="12.83203125" style="13" customWidth="1"/>
    <col min="10500" max="10500" width="22" style="13" customWidth="1"/>
    <col min="10501" max="10504" width="11.4140625" style="13"/>
    <col min="10505" max="10505" width="24.75" style="13" customWidth="1"/>
    <col min="10506" max="10506" width="12.5" style="13" customWidth="1"/>
    <col min="10507" max="10507" width="1.75" style="13" customWidth="1"/>
    <col min="10508" max="10752" width="11.4140625" style="13"/>
    <col min="10753" max="10753" width="4.4140625" style="13" customWidth="1"/>
    <col min="10754" max="10754" width="11.4140625" style="13"/>
    <col min="10755" max="10755" width="12.83203125" style="13" customWidth="1"/>
    <col min="10756" max="10756" width="22" style="13" customWidth="1"/>
    <col min="10757" max="10760" width="11.4140625" style="13"/>
    <col min="10761" max="10761" width="24.75" style="13" customWidth="1"/>
    <col min="10762" max="10762" width="12.5" style="13" customWidth="1"/>
    <col min="10763" max="10763" width="1.75" style="13" customWidth="1"/>
    <col min="10764" max="11008" width="11.4140625" style="13"/>
    <col min="11009" max="11009" width="4.4140625" style="13" customWidth="1"/>
    <col min="11010" max="11010" width="11.4140625" style="13"/>
    <col min="11011" max="11011" width="12.83203125" style="13" customWidth="1"/>
    <col min="11012" max="11012" width="22" style="13" customWidth="1"/>
    <col min="11013" max="11016" width="11.4140625" style="13"/>
    <col min="11017" max="11017" width="24.75" style="13" customWidth="1"/>
    <col min="11018" max="11018" width="12.5" style="13" customWidth="1"/>
    <col min="11019" max="11019" width="1.75" style="13" customWidth="1"/>
    <col min="11020" max="11264" width="11.4140625" style="13"/>
    <col min="11265" max="11265" width="4.4140625" style="13" customWidth="1"/>
    <col min="11266" max="11266" width="11.4140625" style="13"/>
    <col min="11267" max="11267" width="12.83203125" style="13" customWidth="1"/>
    <col min="11268" max="11268" width="22" style="13" customWidth="1"/>
    <col min="11269" max="11272" width="11.4140625" style="13"/>
    <col min="11273" max="11273" width="24.75" style="13" customWidth="1"/>
    <col min="11274" max="11274" width="12.5" style="13" customWidth="1"/>
    <col min="11275" max="11275" width="1.75" style="13" customWidth="1"/>
    <col min="11276" max="11520" width="11.4140625" style="13"/>
    <col min="11521" max="11521" width="4.4140625" style="13" customWidth="1"/>
    <col min="11522" max="11522" width="11.4140625" style="13"/>
    <col min="11523" max="11523" width="12.83203125" style="13" customWidth="1"/>
    <col min="11524" max="11524" width="22" style="13" customWidth="1"/>
    <col min="11525" max="11528" width="11.4140625" style="13"/>
    <col min="11529" max="11529" width="24.75" style="13" customWidth="1"/>
    <col min="11530" max="11530" width="12.5" style="13" customWidth="1"/>
    <col min="11531" max="11531" width="1.75" style="13" customWidth="1"/>
    <col min="11532" max="11776" width="11.4140625" style="13"/>
    <col min="11777" max="11777" width="4.4140625" style="13" customWidth="1"/>
    <col min="11778" max="11778" width="11.4140625" style="13"/>
    <col min="11779" max="11779" width="12.83203125" style="13" customWidth="1"/>
    <col min="11780" max="11780" width="22" style="13" customWidth="1"/>
    <col min="11781" max="11784" width="11.4140625" style="13"/>
    <col min="11785" max="11785" width="24.75" style="13" customWidth="1"/>
    <col min="11786" max="11786" width="12.5" style="13" customWidth="1"/>
    <col min="11787" max="11787" width="1.75" style="13" customWidth="1"/>
    <col min="11788" max="12032" width="11.4140625" style="13"/>
    <col min="12033" max="12033" width="4.4140625" style="13" customWidth="1"/>
    <col min="12034" max="12034" width="11.4140625" style="13"/>
    <col min="12035" max="12035" width="12.83203125" style="13" customWidth="1"/>
    <col min="12036" max="12036" width="22" style="13" customWidth="1"/>
    <col min="12037" max="12040" width="11.4140625" style="13"/>
    <col min="12041" max="12041" width="24.75" style="13" customWidth="1"/>
    <col min="12042" max="12042" width="12.5" style="13" customWidth="1"/>
    <col min="12043" max="12043" width="1.75" style="13" customWidth="1"/>
    <col min="12044" max="12288" width="11.4140625" style="13"/>
    <col min="12289" max="12289" width="4.4140625" style="13" customWidth="1"/>
    <col min="12290" max="12290" width="11.4140625" style="13"/>
    <col min="12291" max="12291" width="12.83203125" style="13" customWidth="1"/>
    <col min="12292" max="12292" width="22" style="13" customWidth="1"/>
    <col min="12293" max="12296" width="11.4140625" style="13"/>
    <col min="12297" max="12297" width="24.75" style="13" customWidth="1"/>
    <col min="12298" max="12298" width="12.5" style="13" customWidth="1"/>
    <col min="12299" max="12299" width="1.75" style="13" customWidth="1"/>
    <col min="12300" max="12544" width="11.4140625" style="13"/>
    <col min="12545" max="12545" width="4.4140625" style="13" customWidth="1"/>
    <col min="12546" max="12546" width="11.4140625" style="13"/>
    <col min="12547" max="12547" width="12.83203125" style="13" customWidth="1"/>
    <col min="12548" max="12548" width="22" style="13" customWidth="1"/>
    <col min="12549" max="12552" width="11.4140625" style="13"/>
    <col min="12553" max="12553" width="24.75" style="13" customWidth="1"/>
    <col min="12554" max="12554" width="12.5" style="13" customWidth="1"/>
    <col min="12555" max="12555" width="1.75" style="13" customWidth="1"/>
    <col min="12556" max="12800" width="11.4140625" style="13"/>
    <col min="12801" max="12801" width="4.4140625" style="13" customWidth="1"/>
    <col min="12802" max="12802" width="11.4140625" style="13"/>
    <col min="12803" max="12803" width="12.83203125" style="13" customWidth="1"/>
    <col min="12804" max="12804" width="22" style="13" customWidth="1"/>
    <col min="12805" max="12808" width="11.4140625" style="13"/>
    <col min="12809" max="12809" width="24.75" style="13" customWidth="1"/>
    <col min="12810" max="12810" width="12.5" style="13" customWidth="1"/>
    <col min="12811" max="12811" width="1.75" style="13" customWidth="1"/>
    <col min="12812" max="13056" width="11.4140625" style="13"/>
    <col min="13057" max="13057" width="4.4140625" style="13" customWidth="1"/>
    <col min="13058" max="13058" width="11.4140625" style="13"/>
    <col min="13059" max="13059" width="12.83203125" style="13" customWidth="1"/>
    <col min="13060" max="13060" width="22" style="13" customWidth="1"/>
    <col min="13061" max="13064" width="11.4140625" style="13"/>
    <col min="13065" max="13065" width="24.75" style="13" customWidth="1"/>
    <col min="13066" max="13066" width="12.5" style="13" customWidth="1"/>
    <col min="13067" max="13067" width="1.75" style="13" customWidth="1"/>
    <col min="13068" max="13312" width="11.4140625" style="13"/>
    <col min="13313" max="13313" width="4.4140625" style="13" customWidth="1"/>
    <col min="13314" max="13314" width="11.4140625" style="13"/>
    <col min="13315" max="13315" width="12.83203125" style="13" customWidth="1"/>
    <col min="13316" max="13316" width="22" style="13" customWidth="1"/>
    <col min="13317" max="13320" width="11.4140625" style="13"/>
    <col min="13321" max="13321" width="24.75" style="13" customWidth="1"/>
    <col min="13322" max="13322" width="12.5" style="13" customWidth="1"/>
    <col min="13323" max="13323" width="1.75" style="13" customWidth="1"/>
    <col min="13324" max="13568" width="11.4140625" style="13"/>
    <col min="13569" max="13569" width="4.4140625" style="13" customWidth="1"/>
    <col min="13570" max="13570" width="11.4140625" style="13"/>
    <col min="13571" max="13571" width="12.83203125" style="13" customWidth="1"/>
    <col min="13572" max="13572" width="22" style="13" customWidth="1"/>
    <col min="13573" max="13576" width="11.4140625" style="13"/>
    <col min="13577" max="13577" width="24.75" style="13" customWidth="1"/>
    <col min="13578" max="13578" width="12.5" style="13" customWidth="1"/>
    <col min="13579" max="13579" width="1.75" style="13" customWidth="1"/>
    <col min="13580" max="13824" width="11.4140625" style="13"/>
    <col min="13825" max="13825" width="4.4140625" style="13" customWidth="1"/>
    <col min="13826" max="13826" width="11.4140625" style="13"/>
    <col min="13827" max="13827" width="12.83203125" style="13" customWidth="1"/>
    <col min="13828" max="13828" width="22" style="13" customWidth="1"/>
    <col min="13829" max="13832" width="11.4140625" style="13"/>
    <col min="13833" max="13833" width="24.75" style="13" customWidth="1"/>
    <col min="13834" max="13834" width="12.5" style="13" customWidth="1"/>
    <col min="13835" max="13835" width="1.75" style="13" customWidth="1"/>
    <col min="13836" max="14080" width="11.4140625" style="13"/>
    <col min="14081" max="14081" width="4.4140625" style="13" customWidth="1"/>
    <col min="14082" max="14082" width="11.4140625" style="13"/>
    <col min="14083" max="14083" width="12.83203125" style="13" customWidth="1"/>
    <col min="14084" max="14084" width="22" style="13" customWidth="1"/>
    <col min="14085" max="14088" width="11.4140625" style="13"/>
    <col min="14089" max="14089" width="24.75" style="13" customWidth="1"/>
    <col min="14090" max="14090" width="12.5" style="13" customWidth="1"/>
    <col min="14091" max="14091" width="1.75" style="13" customWidth="1"/>
    <col min="14092" max="14336" width="11.4140625" style="13"/>
    <col min="14337" max="14337" width="4.4140625" style="13" customWidth="1"/>
    <col min="14338" max="14338" width="11.4140625" style="13"/>
    <col min="14339" max="14339" width="12.83203125" style="13" customWidth="1"/>
    <col min="14340" max="14340" width="22" style="13" customWidth="1"/>
    <col min="14341" max="14344" width="11.4140625" style="13"/>
    <col min="14345" max="14345" width="24.75" style="13" customWidth="1"/>
    <col min="14346" max="14346" width="12.5" style="13" customWidth="1"/>
    <col min="14347" max="14347" width="1.75" style="13" customWidth="1"/>
    <col min="14348" max="14592" width="11.4140625" style="13"/>
    <col min="14593" max="14593" width="4.4140625" style="13" customWidth="1"/>
    <col min="14594" max="14594" width="11.4140625" style="13"/>
    <col min="14595" max="14595" width="12.83203125" style="13" customWidth="1"/>
    <col min="14596" max="14596" width="22" style="13" customWidth="1"/>
    <col min="14597" max="14600" width="11.4140625" style="13"/>
    <col min="14601" max="14601" width="24.75" style="13" customWidth="1"/>
    <col min="14602" max="14602" width="12.5" style="13" customWidth="1"/>
    <col min="14603" max="14603" width="1.75" style="13" customWidth="1"/>
    <col min="14604" max="14848" width="11.4140625" style="13"/>
    <col min="14849" max="14849" width="4.4140625" style="13" customWidth="1"/>
    <col min="14850" max="14850" width="11.4140625" style="13"/>
    <col min="14851" max="14851" width="12.83203125" style="13" customWidth="1"/>
    <col min="14852" max="14852" width="22" style="13" customWidth="1"/>
    <col min="14853" max="14856" width="11.4140625" style="13"/>
    <col min="14857" max="14857" width="24.75" style="13" customWidth="1"/>
    <col min="14858" max="14858" width="12.5" style="13" customWidth="1"/>
    <col min="14859" max="14859" width="1.75" style="13" customWidth="1"/>
    <col min="14860" max="15104" width="11.4140625" style="13"/>
    <col min="15105" max="15105" width="4.4140625" style="13" customWidth="1"/>
    <col min="15106" max="15106" width="11.4140625" style="13"/>
    <col min="15107" max="15107" width="12.83203125" style="13" customWidth="1"/>
    <col min="15108" max="15108" width="22" style="13" customWidth="1"/>
    <col min="15109" max="15112" width="11.4140625" style="13"/>
    <col min="15113" max="15113" width="24.75" style="13" customWidth="1"/>
    <col min="15114" max="15114" width="12.5" style="13" customWidth="1"/>
    <col min="15115" max="15115" width="1.75" style="13" customWidth="1"/>
    <col min="15116" max="15360" width="11.4140625" style="13"/>
    <col min="15361" max="15361" width="4.4140625" style="13" customWidth="1"/>
    <col min="15362" max="15362" width="11.4140625" style="13"/>
    <col min="15363" max="15363" width="12.83203125" style="13" customWidth="1"/>
    <col min="15364" max="15364" width="22" style="13" customWidth="1"/>
    <col min="15365" max="15368" width="11.4140625" style="13"/>
    <col min="15369" max="15369" width="24.75" style="13" customWidth="1"/>
    <col min="15370" max="15370" width="12.5" style="13" customWidth="1"/>
    <col min="15371" max="15371" width="1.75" style="13" customWidth="1"/>
    <col min="15372" max="15616" width="11.4140625" style="13"/>
    <col min="15617" max="15617" width="4.4140625" style="13" customWidth="1"/>
    <col min="15618" max="15618" width="11.4140625" style="13"/>
    <col min="15619" max="15619" width="12.83203125" style="13" customWidth="1"/>
    <col min="15620" max="15620" width="22" style="13" customWidth="1"/>
    <col min="15621" max="15624" width="11.4140625" style="13"/>
    <col min="15625" max="15625" width="24.75" style="13" customWidth="1"/>
    <col min="15626" max="15626" width="12.5" style="13" customWidth="1"/>
    <col min="15627" max="15627" width="1.75" style="13" customWidth="1"/>
    <col min="15628" max="15872" width="11.4140625" style="13"/>
    <col min="15873" max="15873" width="4.4140625" style="13" customWidth="1"/>
    <col min="15874" max="15874" width="11.4140625" style="13"/>
    <col min="15875" max="15875" width="12.83203125" style="13" customWidth="1"/>
    <col min="15876" max="15876" width="22" style="13" customWidth="1"/>
    <col min="15877" max="15880" width="11.4140625" style="13"/>
    <col min="15881" max="15881" width="24.75" style="13" customWidth="1"/>
    <col min="15882" max="15882" width="12.5" style="13" customWidth="1"/>
    <col min="15883" max="15883" width="1.75" style="13" customWidth="1"/>
    <col min="15884" max="16128" width="11.4140625" style="13"/>
    <col min="16129" max="16129" width="4.4140625" style="13" customWidth="1"/>
    <col min="16130" max="16130" width="11.4140625" style="13"/>
    <col min="16131" max="16131" width="12.83203125" style="13" customWidth="1"/>
    <col min="16132" max="16132" width="22" style="13" customWidth="1"/>
    <col min="16133" max="16136" width="11.4140625" style="13"/>
    <col min="16137" max="16137" width="24.75" style="13" customWidth="1"/>
    <col min="16138" max="16138" width="12.5" style="13" customWidth="1"/>
    <col min="16139" max="16139" width="1.75" style="13" customWidth="1"/>
    <col min="16140" max="16384" width="11.4140625" style="13"/>
  </cols>
  <sheetData>
    <row r="1" spans="2:10" ht="13" thickBot="1"/>
    <row r="2" spans="2:10">
      <c r="B2" s="14"/>
      <c r="C2" s="15"/>
      <c r="D2" s="61" t="s">
        <v>70</v>
      </c>
      <c r="E2" s="62"/>
      <c r="F2" s="62"/>
      <c r="G2" s="62"/>
      <c r="H2" s="62"/>
      <c r="I2" s="63"/>
      <c r="J2" s="67" t="s">
        <v>41</v>
      </c>
    </row>
    <row r="3" spans="2:10" ht="13" thickBot="1">
      <c r="B3" s="16"/>
      <c r="C3" s="17"/>
      <c r="D3" s="64"/>
      <c r="E3" s="65"/>
      <c r="F3" s="65"/>
      <c r="G3" s="65"/>
      <c r="H3" s="65"/>
      <c r="I3" s="66"/>
      <c r="J3" s="68"/>
    </row>
    <row r="4" spans="2:10" ht="13">
      <c r="B4" s="16"/>
      <c r="C4" s="17"/>
      <c r="E4" s="19"/>
      <c r="F4" s="19"/>
      <c r="G4" s="19"/>
      <c r="H4" s="19"/>
      <c r="I4" s="20"/>
      <c r="J4" s="21"/>
    </row>
    <row r="5" spans="2:10" ht="13">
      <c r="B5" s="16"/>
      <c r="C5" s="17"/>
      <c r="D5" s="70" t="s">
        <v>71</v>
      </c>
      <c r="E5" s="71"/>
      <c r="F5" s="71"/>
      <c r="G5" s="71"/>
      <c r="H5" s="71"/>
      <c r="I5" s="72"/>
      <c r="J5" s="24" t="s">
        <v>72</v>
      </c>
    </row>
    <row r="6" spans="2:10" ht="13.5" thickBot="1">
      <c r="B6" s="25"/>
      <c r="C6" s="26"/>
      <c r="D6" s="27"/>
      <c r="E6" s="28"/>
      <c r="F6" s="28"/>
      <c r="G6" s="28"/>
      <c r="H6" s="28"/>
      <c r="I6" s="29"/>
      <c r="J6" s="30"/>
    </row>
    <row r="7" spans="2:10">
      <c r="B7" s="31"/>
      <c r="J7" s="32"/>
    </row>
    <row r="8" spans="2:10">
      <c r="B8" s="31"/>
      <c r="J8" s="32"/>
    </row>
    <row r="9" spans="2:10">
      <c r="B9" s="31"/>
      <c r="C9" s="13" t="s">
        <v>44</v>
      </c>
      <c r="D9" s="35"/>
      <c r="E9" s="34"/>
      <c r="J9" s="32"/>
    </row>
    <row r="10" spans="2:10" ht="13">
      <c r="B10" s="31"/>
      <c r="C10" s="33"/>
      <c r="J10" s="32"/>
    </row>
    <row r="11" spans="2:10" ht="13">
      <c r="B11" s="31"/>
      <c r="C11" s="33" t="str">
        <f>+'FOR CSA 018'!C12</f>
        <v>Señores : Fundacion Ideal para la Rehabilitación integral "Julio H. Calonje"</v>
      </c>
      <c r="J11" s="32"/>
    </row>
    <row r="12" spans="2:10" ht="13">
      <c r="B12" s="31"/>
      <c r="C12" s="33" t="str">
        <f>+'FOR CSA 018'!C13</f>
        <v>NIT: 8903084930</v>
      </c>
      <c r="J12" s="32"/>
    </row>
    <row r="13" spans="2:10">
      <c r="B13" s="31"/>
      <c r="J13" s="32"/>
    </row>
    <row r="14" spans="2:10">
      <c r="B14" s="31"/>
      <c r="C14" s="13" t="s">
        <v>73</v>
      </c>
      <c r="J14" s="32"/>
    </row>
    <row r="15" spans="2:10">
      <c r="B15" s="31"/>
      <c r="C15" s="36"/>
      <c r="J15" s="32"/>
    </row>
    <row r="16" spans="2:10" ht="13">
      <c r="B16" s="31"/>
      <c r="C16" s="55"/>
      <c r="D16" s="34"/>
      <c r="H16" s="56" t="s">
        <v>74</v>
      </c>
      <c r="I16" s="56" t="s">
        <v>75</v>
      </c>
      <c r="J16" s="32"/>
    </row>
    <row r="17" spans="2:10" ht="13">
      <c r="B17" s="31"/>
      <c r="C17" s="33" t="s">
        <v>46</v>
      </c>
      <c r="D17" s="33"/>
      <c r="E17" s="33"/>
      <c r="F17" s="33"/>
      <c r="H17" s="37">
        <f>+SUM(H18:H21)</f>
        <v>17</v>
      </c>
      <c r="I17" s="57">
        <f>+SUM(I18:I21)</f>
        <v>10034551</v>
      </c>
      <c r="J17" s="32"/>
    </row>
    <row r="18" spans="2:10">
      <c r="B18" s="31"/>
      <c r="C18" s="13" t="s">
        <v>50</v>
      </c>
      <c r="H18" s="58">
        <f>+'FOR CSA 018'!H19</f>
        <v>16</v>
      </c>
      <c r="I18" s="58">
        <f>+'FOR CSA 018'!I19</f>
        <v>8967511</v>
      </c>
      <c r="J18" s="32"/>
    </row>
    <row r="19" spans="2:10">
      <c r="B19" s="31"/>
      <c r="C19" s="13" t="s">
        <v>51</v>
      </c>
      <c r="H19" s="58">
        <f>+'FOR CSA 018'!H20</f>
        <v>1</v>
      </c>
      <c r="I19" s="58">
        <f>+'FOR CSA 018'!I20</f>
        <v>1067040</v>
      </c>
      <c r="J19" s="32"/>
    </row>
    <row r="20" spans="2:10">
      <c r="B20" s="31"/>
      <c r="C20" s="13" t="s">
        <v>53</v>
      </c>
      <c r="H20" s="58">
        <f>+'FOR CSA 018'!H21</f>
        <v>0</v>
      </c>
      <c r="I20" s="58">
        <f>+'FOR CSA 018'!I21</f>
        <v>0</v>
      </c>
      <c r="J20" s="32"/>
    </row>
    <row r="21" spans="2:10">
      <c r="B21" s="31"/>
      <c r="C21" s="13" t="s">
        <v>76</v>
      </c>
      <c r="H21" s="58">
        <f>+'FOR CSA 018'!H22</f>
        <v>0</v>
      </c>
      <c r="I21" s="58">
        <f>+'FOR CSA 018'!I22</f>
        <v>0</v>
      </c>
      <c r="J21" s="32"/>
    </row>
    <row r="22" spans="2:10" ht="13">
      <c r="B22" s="31"/>
      <c r="C22" s="33" t="s">
        <v>77</v>
      </c>
      <c r="D22" s="33"/>
      <c r="E22" s="33"/>
      <c r="F22" s="33"/>
      <c r="H22" s="58">
        <f>+'FOR CSA 018'!H23</f>
        <v>0</v>
      </c>
      <c r="I22" s="58">
        <f>+'FOR CSA 018'!I23</f>
        <v>0</v>
      </c>
      <c r="J22" s="32"/>
    </row>
    <row r="23" spans="2:10" ht="13.5" thickBot="1">
      <c r="B23" s="31"/>
      <c r="C23" s="33"/>
      <c r="D23" s="33"/>
      <c r="H23" s="59"/>
      <c r="I23" s="60"/>
      <c r="J23" s="32"/>
    </row>
    <row r="24" spans="2:10" ht="13.5" thickTop="1">
      <c r="B24" s="31"/>
      <c r="C24" s="33"/>
      <c r="D24" s="33"/>
      <c r="H24" s="48"/>
      <c r="I24" s="42"/>
      <c r="J24" s="32"/>
    </row>
    <row r="25" spans="2:10" ht="13">
      <c r="B25" s="31"/>
      <c r="C25" s="33"/>
      <c r="D25" s="33"/>
      <c r="H25" s="48"/>
      <c r="I25" s="42"/>
      <c r="J25" s="32"/>
    </row>
    <row r="26" spans="2:10" ht="13">
      <c r="B26" s="31"/>
      <c r="C26" s="33"/>
      <c r="D26" s="33"/>
      <c r="H26" s="48"/>
      <c r="I26" s="42"/>
      <c r="J26" s="32"/>
    </row>
    <row r="27" spans="2:10">
      <c r="B27" s="31"/>
      <c r="G27" s="48"/>
      <c r="H27" s="48"/>
      <c r="I27" s="48"/>
      <c r="J27" s="32"/>
    </row>
    <row r="28" spans="2:10" ht="13.5" thickBot="1">
      <c r="B28" s="31"/>
      <c r="C28" s="49" t="str">
        <f>+'[1]FOR-CSA-018'!C37</f>
        <v>Nombre</v>
      </c>
      <c r="D28" s="49"/>
      <c r="G28" s="49" t="s">
        <v>64</v>
      </c>
      <c r="H28" s="50"/>
      <c r="I28" s="48"/>
      <c r="J28" s="32"/>
    </row>
    <row r="29" spans="2:10" ht="13">
      <c r="B29" s="31"/>
      <c r="C29" s="51" t="str">
        <f>+'[1]FOR-CSA-018'!C38</f>
        <v>Cargo</v>
      </c>
      <c r="D29" s="51"/>
      <c r="G29" s="51" t="s">
        <v>78</v>
      </c>
      <c r="H29" s="48"/>
      <c r="I29" s="48"/>
      <c r="J29" s="32"/>
    </row>
    <row r="30" spans="2:10" ht="13" thickBot="1">
      <c r="B30" s="52"/>
      <c r="C30" s="53"/>
      <c r="D30" s="53"/>
      <c r="E30" s="53"/>
      <c r="F30" s="53"/>
      <c r="G30" s="50"/>
      <c r="H30" s="50"/>
      <c r="I30" s="50"/>
      <c r="J30" s="54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Juan Camilo Paez Ramirez</cp:lastModifiedBy>
  <dcterms:created xsi:type="dcterms:W3CDTF">2024-12-09T20:40:22Z</dcterms:created>
  <dcterms:modified xsi:type="dcterms:W3CDTF">2024-12-30T18:19:30Z</dcterms:modified>
</cp:coreProperties>
</file>