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0000600_HOSP LA MISERICORDIA\"/>
    </mc:Choice>
  </mc:AlternateContent>
  <bookViews>
    <workbookView xWindow="0" yWindow="0" windowWidth="19200" windowHeight="7310" activeTab="3"/>
  </bookViews>
  <sheets>
    <sheet name="INFO IPS" sheetId="1" r:id="rId1"/>
    <sheet name="TD" sheetId="6" r:id="rId2"/>
    <sheet name="ESTADO DE CADA FACTURA" sheetId="5" r:id="rId3"/>
    <sheet name="FOR CSA 018" sheetId="3" r:id="rId4"/>
    <sheet name="FOR CSA 004" sheetId="4" r:id="rId5"/>
  </sheets>
  <externalReferences>
    <externalReference r:id="rId6"/>
  </externalReferences>
  <definedNames>
    <definedName name="_xlnm._FilterDatabase" localSheetId="2" hidden="1">'ESTADO DE CADA FACTURA'!$A$2:$AP$53</definedName>
  </definedNames>
  <calcPr calcId="152511"/>
  <pivotCaches>
    <pivotCache cacheId="38"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 i="5" l="1"/>
  <c r="AI1" i="5"/>
  <c r="AH1" i="5"/>
  <c r="AG1" i="5"/>
  <c r="AF1" i="5"/>
  <c r="AE1" i="5"/>
  <c r="AD1" i="5"/>
  <c r="AC1" i="5"/>
  <c r="AB1" i="5"/>
  <c r="V1" i="5"/>
  <c r="O1" i="5"/>
  <c r="J1" i="5"/>
  <c r="I1" i="5"/>
  <c r="K1" i="5" l="1"/>
  <c r="C29" i="4"/>
  <c r="C28" i="4"/>
  <c r="I22" i="4"/>
  <c r="H22" i="4"/>
  <c r="I21" i="4"/>
  <c r="H21" i="4"/>
  <c r="I20" i="4"/>
  <c r="H20" i="4"/>
  <c r="I19" i="4"/>
  <c r="H19" i="4"/>
  <c r="I18" i="4"/>
  <c r="H18" i="4"/>
  <c r="H17" i="4" s="1"/>
  <c r="C12" i="4"/>
  <c r="C11" i="4"/>
  <c r="C9" i="4"/>
  <c r="I30" i="3"/>
  <c r="H30" i="3"/>
  <c r="I28" i="3"/>
  <c r="H28" i="3"/>
  <c r="I25" i="3"/>
  <c r="I32" i="3" s="1"/>
  <c r="I33" i="3" s="1"/>
  <c r="H25" i="3"/>
  <c r="G55" i="1"/>
  <c r="F55" i="1"/>
  <c r="H32" i="3" l="1"/>
  <c r="H33" i="3" s="1"/>
  <c r="I17" i="4"/>
</calcChain>
</file>

<file path=xl/sharedStrings.xml><?xml version="1.0" encoding="utf-8"?>
<sst xmlns="http://schemas.openxmlformats.org/spreadsheetml/2006/main" count="923" uniqueCount="262">
  <si>
    <t>3416604</t>
  </si>
  <si>
    <t>3417781</t>
  </si>
  <si>
    <t>3356354</t>
  </si>
  <si>
    <t>3395548</t>
  </si>
  <si>
    <t>3337726</t>
  </si>
  <si>
    <t>3338978</t>
  </si>
  <si>
    <t>3338979</t>
  </si>
  <si>
    <t>3340057</t>
  </si>
  <si>
    <t>3340135</t>
  </si>
  <si>
    <t>3364775</t>
  </si>
  <si>
    <t>3364900</t>
  </si>
  <si>
    <t>3389114</t>
  </si>
  <si>
    <t>3147899</t>
  </si>
  <si>
    <t>3148046</t>
  </si>
  <si>
    <t>3369418</t>
  </si>
  <si>
    <t>3369419</t>
  </si>
  <si>
    <t>3444624</t>
  </si>
  <si>
    <t>3359611</t>
  </si>
  <si>
    <t>2991626</t>
  </si>
  <si>
    <t>3161654</t>
  </si>
  <si>
    <t>3398988</t>
  </si>
  <si>
    <t>3399033</t>
  </si>
  <si>
    <t>3362801</t>
  </si>
  <si>
    <t>3362802</t>
  </si>
  <si>
    <t>2924566</t>
  </si>
  <si>
    <t>3341211</t>
  </si>
  <si>
    <t>3056109</t>
  </si>
  <si>
    <t>3183407</t>
  </si>
  <si>
    <t>3336989</t>
  </si>
  <si>
    <t>2935485</t>
  </si>
  <si>
    <t>3182768</t>
  </si>
  <si>
    <t>3146654</t>
  </si>
  <si>
    <t>3147167</t>
  </si>
  <si>
    <t>884</t>
  </si>
  <si>
    <t>1045</t>
  </si>
  <si>
    <t>1121</t>
  </si>
  <si>
    <t>1421</t>
  </si>
  <si>
    <t>BAR11</t>
  </si>
  <si>
    <t>3433182</t>
  </si>
  <si>
    <t>3394881</t>
  </si>
  <si>
    <t>3419223</t>
  </si>
  <si>
    <t xml:space="preserve">                                                                                                                                                                                                                                                                                                                                                                                                                                                                                                                                                                                                                                                                                                             </t>
  </si>
  <si>
    <t>NIT IPS</t>
  </si>
  <si>
    <t>NOMBRE IPS</t>
  </si>
  <si>
    <t>ESE HOSPITAL LA MISERICORDIA</t>
  </si>
  <si>
    <t>PREFIJO</t>
  </si>
  <si>
    <t>NUMERO FACTURA</t>
  </si>
  <si>
    <t>FECHA CXC</t>
  </si>
  <si>
    <t>HMC</t>
  </si>
  <si>
    <t>VALOR FACTURA</t>
  </si>
  <si>
    <t>SALDO FACTURA</t>
  </si>
  <si>
    <t>TIPO CONTRATO</t>
  </si>
  <si>
    <t>SEDE/CIUDAD</t>
  </si>
  <si>
    <t>SIN CONTRATO</t>
  </si>
  <si>
    <t>FE</t>
  </si>
  <si>
    <t>1FE</t>
  </si>
  <si>
    <t>TOTAL CARTERA</t>
  </si>
  <si>
    <t>CALARCA QUINDIO</t>
  </si>
  <si>
    <t>TIPO DE PRESTACION</t>
  </si>
  <si>
    <t>EVENTO SOAT PLENO</t>
  </si>
  <si>
    <t xml:space="preserve">CARTERA COMFENALCO VALLE </t>
  </si>
  <si>
    <t>FOR-CSA-018</t>
  </si>
  <si>
    <t>HOJA 1 DE 1</t>
  </si>
  <si>
    <t>RESUMEN DE CARTERA REVISADA POR LA EPS</t>
  </si>
  <si>
    <t>VERSION 2</t>
  </si>
  <si>
    <t>Santiago de Cali, diciembre 18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</si>
  <si>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</si>
  <si>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</si>
  <si>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</si>
  <si>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</si>
  <si>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</si>
  <si>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</si>
  <si>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</si>
  <si>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</si>
  <si>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</si>
  <si>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</si>
  <si>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</si>
  <si>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</si>
  <si>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</si>
  <si>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</si>
  <si>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</si>
  <si>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</si>
  <si>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</si>
  <si>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</si>
  <si>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</si>
  <si>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</si>
  <si>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</si>
  <si>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</si>
  <si>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</si>
  <si>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</si>
  <si>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</si>
  <si>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</si>
  <si>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</si>
  <si>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</si>
  <si>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</si>
  <si>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</si>
  <si>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</si>
  <si>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</si>
  <si>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</si>
  <si>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</si>
  <si>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ESE HOSPITAL LA MISERICORDIA</t>
  </si>
  <si>
    <t>NIT: 890000600</t>
  </si>
  <si>
    <t>Nombre IPS</t>
  </si>
  <si>
    <t>Prefijo Factura</t>
  </si>
  <si>
    <t>Numero Factura</t>
  </si>
  <si>
    <t>FACT</t>
  </si>
  <si>
    <t>LLAVE</t>
  </si>
  <si>
    <t>IPS Fecha factura</t>
  </si>
  <si>
    <t>IPS Fecha radicado</t>
  </si>
  <si>
    <t>IPS Valor Factura</t>
  </si>
  <si>
    <t>IPS Saldo Factura</t>
  </si>
  <si>
    <t>Tipo de Contrato</t>
  </si>
  <si>
    <t>Sede / Ciudad</t>
  </si>
  <si>
    <t>Tipo de Prestación</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</si>
  <si>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</si>
  <si>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</si>
  <si>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</si>
  <si>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</si>
  <si>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</si>
  <si>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</si>
  <si>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</si>
  <si>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</si>
  <si>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</si>
  <si>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</si>
  <si>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</si>
  <si>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</si>
  <si>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</si>
  <si>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</si>
  <si>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</si>
  <si>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</si>
  <si>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</si>
  <si>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</si>
  <si>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</si>
  <si>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</si>
  <si>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</si>
  <si>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</si>
  <si>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</si>
  <si>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</si>
  <si>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</si>
  <si>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</si>
  <si>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</si>
  <si>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</si>
  <si>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FE3337726</t>
  </si>
  <si>
    <t>890000600_FE3337726</t>
  </si>
  <si>
    <t>Factura devuelta</t>
  </si>
  <si>
    <t>Devuelta</t>
  </si>
  <si>
    <t xml:space="preserve">PAIWEB: Se hace dev de fact con soportes completos y originales, no se encuentran datos registrados del usuario         en el PAIWEB. favor verificar para tramite de pago. NANCY                                                                                                                                                                                                                                                                                                                                                                                                                                                                                                                                                               </t>
  </si>
  <si>
    <t>VACUNA</t>
  </si>
  <si>
    <t>NULL</t>
  </si>
  <si>
    <t>Ambulatorio</t>
  </si>
  <si>
    <t>1FE3398988</t>
  </si>
  <si>
    <t>890000600_1FE3398988</t>
  </si>
  <si>
    <t xml:space="preserve">PAIWEB: Se hace dev de fact con soportes completos y originales, NO se evidencia registro del usuario en el             PAIWEB. Favor verificar para tramite de pago. NANCY                                                                                                                                                                                                                                                                                                                                                                                                                                                                                                                                                                     </t>
  </si>
  <si>
    <t>FE3362801</t>
  </si>
  <si>
    <t>890000600_FE3362801</t>
  </si>
  <si>
    <t>FE3362802</t>
  </si>
  <si>
    <t>890000600_FE3362802</t>
  </si>
  <si>
    <t>FE3359611</t>
  </si>
  <si>
    <t>890000600_FE3359611</t>
  </si>
  <si>
    <t>FE3338979</t>
  </si>
  <si>
    <t>890000600_FE3338979</t>
  </si>
  <si>
    <t xml:space="preserve">AUT: SE DEVUELVE FACTURA NO SE EVIDENCIA AUTORIZACION PARA EL SERVICIO DE URGENCIAS, EL CORREO DONDE ESTAN SOLICI       TANDO LA AUTORIZACION ESTÁ ERRADO. capautorzaciones@epsdela  gente.com.co Y/O capvalle@epsdelagente.com.co   NANCY                                                                                                                                                                                                                                                                                                                                                                                                                                                                                                      </t>
  </si>
  <si>
    <t>AUTORIZACION</t>
  </si>
  <si>
    <t>FE3356354</t>
  </si>
  <si>
    <t>890000600_FE3356354</t>
  </si>
  <si>
    <t xml:space="preserve">FACTURACION: LA CONSULTA URGENCIA YA FUE CANCELA EN LA FACT FE3354581 YA QUE AL HACER EL LLAMADO DEL PACIENTE NO ESTUVO PRESENTE PARA LA CONSULTA POR ESTE MOTIVO NO ES APTA PARA EL COBRO DE LA FACTURA. PACIENTE REGRESÓ UNA HORA DESPUES. NAN                                                                                                                                                                                                                                                                                                                                                                                                                                                                                                </t>
  </si>
  <si>
    <t>FACTURACION</t>
  </si>
  <si>
    <t>FE3364900</t>
  </si>
  <si>
    <t>890000600_FE3364900</t>
  </si>
  <si>
    <t xml:space="preserve">AUT:  Se devuelve factura con soportes originales, porque no se evidencia autorizacioon del servicio 30/06/2021         tambien fue atendida el 26/06/2021 por lo que deben solicitar nueva AUT.                 nancy                                                                                                                                                                                                                                                                                                                                                                                                                                                                                                                          </t>
  </si>
  <si>
    <t>FE3364775</t>
  </si>
  <si>
    <t>890000600_FE3364775</t>
  </si>
  <si>
    <t xml:space="preserve">MIGRACION: AUT:  Se sostiene devolución, se devuelve factura con soportes originales ,porque no se evidencia la autorizacion del servicio de urgencias, favor solicitar autorizacion para dar tramite de pago.//FAVOR COMUNICARSE CON EL ÁREA  ENCARGADA, SOLICITARLA A LA CAP, CORREO ELECTRÓNICO: autorizacionescap@epsdelagente.com.co  </t>
  </si>
  <si>
    <t>Atención de urgencias | Urgencias</t>
  </si>
  <si>
    <t>Urgencias</t>
  </si>
  <si>
    <t>1FE3369419</t>
  </si>
  <si>
    <t>890000600_1FE3369419</t>
  </si>
  <si>
    <t xml:space="preserve">AUT:Se devuelve factura NO se evidencia autorizacion porque están enviando la solicitud de AUT. a un correo errado, por favor solicitar nueva autorizacion al correo: capvalle@ epsdelagente.com.co o capautorizaciones@epsdelagente.com.co                                                                                                                                                                                                                                                                                                                                                                                                                                                                                                     </t>
  </si>
  <si>
    <t>1FE3394881</t>
  </si>
  <si>
    <t>890000600_1FE3394881</t>
  </si>
  <si>
    <t xml:space="preserve">AUT_DEVOLUCION DE FACTURA CON SOPORTES COMPLETOS; 1.NO SE EVIDENCIA AUTORIZACIN PARA LOS SERVICIOS FACTURADOS.          2.LAS LINEA DE ATENCION DE URGECIAS 018000185462 (servicio 2 4 horas)  3168341823 (servicio 24 horas) CORREO ELECTRONICOautorizacionescap@epsdelagente.com.co EGRESOS HOSPITALARIOS capautorizaciones@epsdelagente.com.co                       3. UNA VEZ SOLICITADA LA AUTORIZACION PRESENTAR NUEVAMEMTE. KEVIN YALANDA                                                                                                                                                                                                                                                                                               </t>
  </si>
  <si>
    <t>FE3341211</t>
  </si>
  <si>
    <t>890000600_FE3341211</t>
  </si>
  <si>
    <t>FE3336989</t>
  </si>
  <si>
    <t>890000600_FE3336989</t>
  </si>
  <si>
    <t>1FE3419223</t>
  </si>
  <si>
    <t>890000600_1FE3419223</t>
  </si>
  <si>
    <t>AUT: SE REALIZA DEVOLUCIÓN DE FACTURA CON SOPORTES COMPLETOS, FACTURA NO CUENTA CON AUTORIZACIÓN PARA LOS SERVICIOS FACTURADOS, FAVOR COMUNICARSE CON EL ÁREA  ENCARGADA, SOLICITARLA A LA capautorizaciones@epsdelagente.com.co. LUIS ERNESTO GUERRERO GALEANO</t>
  </si>
  <si>
    <t>1FE3389114</t>
  </si>
  <si>
    <t>890000600_1FE3389114</t>
  </si>
  <si>
    <t xml:space="preserve">COVID-19: SE DEVUELVE FACTURA, SE EVIDENCIA QUE EL ANTIGENO NO LO REPORTARON A COMFENALCO VALLE, SE EVIDENCIA           ASEGURADORA DESCONOCIDA, FAVOR CORREGIR Y ENVIAR PARA TRAMIT DE PAGO.              NANCY                                                                                                                                                                                                                                                                                                                                                                                                                                                                                                                                </t>
  </si>
  <si>
    <t>COVID-19</t>
  </si>
  <si>
    <t>FE3340057</t>
  </si>
  <si>
    <t>890000600_FE3340057</t>
  </si>
  <si>
    <t>1FE3416604</t>
  </si>
  <si>
    <t>890000600_1FE3416604</t>
  </si>
  <si>
    <t>AUT: SE REALIZA DEVOLUCIÓN DE FACTURA, LA AUTORIZACIÓN # 232119999541754 ESTÁ GENERADA PARA OTRO PRESTADOR NIT 800030924 - HOSPITAL LA BUENA ESPERANZA ESE, POR FAVOR COMUNICARSE CON EL ÁREA ENCARGADA. LUIS ERNESTO GUERRERO GALEANO</t>
  </si>
  <si>
    <t>FE3340135</t>
  </si>
  <si>
    <t>890000600_FE3340135</t>
  </si>
  <si>
    <t>1FE3395548</t>
  </si>
  <si>
    <t>890000600_1FE3395548</t>
  </si>
  <si>
    <t>FE3338978</t>
  </si>
  <si>
    <t>890000600_FE3338978</t>
  </si>
  <si>
    <t xml:space="preserve">COVID-19: SE DEVUELVE NO ESTÁ REPORTADA EN SISMUESTRA CON LA EPS COMFENALCO, NO SE EVIDENCIA REPORTE DE QUE EPS         ES. NANCY                                                                                                                                                                                                                                                                                                                                                                                                                                                                                                                                                                                                               </t>
  </si>
  <si>
    <t>1FE3369418</t>
  </si>
  <si>
    <t>890000600_1FE3369418</t>
  </si>
  <si>
    <t xml:space="preserve">AUT:Se devuelve factura NO se evidencia autorizacion porque para el servicio, el correo al que estan enviando la solici favor solicitar nueva autorizacion al correo: capvalle@ epsdelagente.com.co o capautorizaciones@epsdelagente.com.co                                                                                                                                                                                                                                                                                                                                                                                                                                                                                                     </t>
  </si>
  <si>
    <t>1FE3417781</t>
  </si>
  <si>
    <t>890000600_1FE3417781</t>
  </si>
  <si>
    <t xml:space="preserve">AUT: SE REALIZA DEVOLUCIÓN DE FACTURA, LA AUTORIZACIÓN # 122300012289 ESTÁ GENERADA PARA OTRO PRESTADOR NIT 891410661 - ESE HOSPITAL SANTA ANA, POR FAVOR COMUNICARSE CON EL ÁREA ENCARGADA. LUIS ERNESTO GUERRERO GALEANO </t>
  </si>
  <si>
    <t>1FE3399033</t>
  </si>
  <si>
    <t>890000600_1FE3399033</t>
  </si>
  <si>
    <t xml:space="preserve">AUT:Se objeta factura ya que no se enocntró autorizacion para el servicio, el correo al que estan enviando la solici    tud de AUT está errado es:capvalle@epsdelagente.com.co por favor solicitar AUT al correo mencionado.      NANCY                                                                                                                                                                                                                                                                                                                                                                                                                                                                                                         </t>
  </si>
  <si>
    <t>1FE3444624</t>
  </si>
  <si>
    <t>890000600_1FE3444624</t>
  </si>
  <si>
    <t>Factura pendiente en programacion de pago</t>
  </si>
  <si>
    <t>Finalizada</t>
  </si>
  <si>
    <t>1FE3433182</t>
  </si>
  <si>
    <t>890000600_1FE3433182</t>
  </si>
  <si>
    <t>HMC1187452</t>
  </si>
  <si>
    <t>890000600_HMC1187452</t>
  </si>
  <si>
    <t>Factura no radicada</t>
  </si>
  <si>
    <t>HMC1138246</t>
  </si>
  <si>
    <t>890000600_HMC1138246</t>
  </si>
  <si>
    <t>890000600_3161654</t>
  </si>
  <si>
    <t>890000600_3182768</t>
  </si>
  <si>
    <t>HMC409576</t>
  </si>
  <si>
    <t>890000600_HMC409576</t>
  </si>
  <si>
    <t>HMC416193</t>
  </si>
  <si>
    <t>890000600_HMC416193</t>
  </si>
  <si>
    <t>890000600_2935485</t>
  </si>
  <si>
    <t>HMC812728</t>
  </si>
  <si>
    <t>890000600_HMC812728</t>
  </si>
  <si>
    <t>HMC809171</t>
  </si>
  <si>
    <t>890000600_HMC809171</t>
  </si>
  <si>
    <t>890000600_1045</t>
  </si>
  <si>
    <t>890000600_BAR11</t>
  </si>
  <si>
    <t>890000600_884</t>
  </si>
  <si>
    <t>HMC829886</t>
  </si>
  <si>
    <t>890000600_HMC829886</t>
  </si>
  <si>
    <t>HMC829173</t>
  </si>
  <si>
    <t>890000600_HMC829173</t>
  </si>
  <si>
    <t>890000600_1421</t>
  </si>
  <si>
    <t>HMC2385695</t>
  </si>
  <si>
    <t>890000600_HMC2385695</t>
  </si>
  <si>
    <t>HMC734060</t>
  </si>
  <si>
    <t>890000600_HMC734060</t>
  </si>
  <si>
    <t>890000600_3146654</t>
  </si>
  <si>
    <t>890000600_3147899</t>
  </si>
  <si>
    <t>890000600_3147167</t>
  </si>
  <si>
    <t>890000600_3183407</t>
  </si>
  <si>
    <t>890000600_2991626</t>
  </si>
  <si>
    <t>890000600_2924566</t>
  </si>
  <si>
    <t>890000600_3056109</t>
  </si>
  <si>
    <t>890000600_3148046</t>
  </si>
  <si>
    <t>890000600_1121</t>
  </si>
  <si>
    <t>29.05.2024</t>
  </si>
  <si>
    <t>Factura cancelada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</si>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</sst>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mm/yyyy;@"/>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0"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3" fillId="0" borderId="0"/>
    <xf numFmtId="166"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114">
    <xf numFmtId="0" fontId="0" fillId="0" borderId="0" xfId="0"/>
    <xf numFmtId="0" fontId="0" fillId="0" borderId="0" xfId="0" applyAlignment="1">
      <alignment horizontal="left"/>
    </xf>
    <xf numFmtId="4" fontId="0" fillId="0" borderId="0" xfId="0" applyNumberFormat="1"/>
    <xf numFmtId="164" fontId="0" fillId="0" borderId="0" xfId="0" applyNumberFormat="1"/>
    <xf numFmtId="0" fontId="0" fillId="0" borderId="1" xfId="0" applyBorder="1"/>
    <xf numFmtId="0" fontId="0" fillId="0" borderId="1" xfId="0" applyBorder="1" applyAlignment="1">
      <alignment horizontal="left"/>
    </xf>
    <xf numFmtId="164" fontId="0" fillId="0" borderId="1" xfId="0" applyNumberFormat="1" applyBorder="1"/>
    <xf numFmtId="4" fontId="0" fillId="0" borderId="1" xfId="0" applyNumberFormat="1" applyBorder="1"/>
    <xf numFmtId="0" fontId="0" fillId="0" borderId="3" xfId="0" applyBorder="1"/>
    <xf numFmtId="0" fontId="0" fillId="0" borderId="3" xfId="0" applyBorder="1" applyAlignment="1">
      <alignment horizontal="left"/>
    </xf>
    <xf numFmtId="164" fontId="0" fillId="0" borderId="3" xfId="0" applyNumberFormat="1" applyBorder="1"/>
    <xf numFmtId="4" fontId="0" fillId="0" borderId="3" xfId="0" applyNumberFormat="1" applyBorder="1"/>
    <xf numFmtId="0" fontId="0" fillId="0" borderId="7" xfId="0" applyBorder="1"/>
    <xf numFmtId="0" fontId="0" fillId="0" borderId="7" xfId="0" applyBorder="1" applyAlignment="1">
      <alignment horizontal="left"/>
    </xf>
    <xf numFmtId="164" fontId="0" fillId="0" borderId="7" xfId="0" applyNumberFormat="1" applyBorder="1"/>
    <xf numFmtId="4" fontId="0" fillId="0" borderId="7" xfId="0" applyNumberFormat="1" applyBorder="1"/>
    <xf numFmtId="4" fontId="1" fillId="2" borderId="2" xfId="0" applyNumberFormat="1" applyFont="1" applyFill="1" applyBorder="1"/>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 fillId="0" borderId="0" xfId="1" applyFont="1"/>
    <xf numFmtId="0" fontId="4" fillId="0" borderId="13" xfId="1" applyFont="1" applyBorder="1" applyAlignment="1">
      <alignment horizontal="centerContinuous"/>
    </xf>
    <xf numFmtId="0" fontId="4" fillId="0" borderId="14" xfId="1" applyFont="1" applyBorder="1" applyAlignment="1">
      <alignment horizontal="centerContinuous"/>
    </xf>
    <xf numFmtId="0" fontId="4" fillId="0" borderId="17" xfId="1" applyFont="1" applyBorder="1" applyAlignment="1">
      <alignment horizontal="centerContinuous"/>
    </xf>
    <xf numFmtId="0" fontId="4" fillId="0" borderId="18" xfId="1" applyFont="1" applyBorder="1" applyAlignment="1">
      <alignment horizontal="centerContinuous"/>
    </xf>
    <xf numFmtId="0" fontId="5" fillId="0" borderId="13" xfId="1" applyFont="1" applyBorder="1" applyAlignment="1">
      <alignment horizontal="centerContinuous" vertical="center"/>
    </xf>
    <xf numFmtId="0" fontId="5" fillId="0" borderId="15" xfId="1" applyFont="1" applyBorder="1" applyAlignment="1">
      <alignment horizontal="centerContinuous" vertical="center"/>
    </xf>
    <xf numFmtId="0" fontId="5" fillId="0" borderId="14" xfId="1" applyFont="1" applyBorder="1" applyAlignment="1">
      <alignment horizontal="centerContinuous" vertical="center"/>
    </xf>
    <xf numFmtId="0" fontId="5" fillId="0" borderId="16" xfId="1" applyFont="1" applyBorder="1" applyAlignment="1">
      <alignment horizontal="centerContinuous" vertical="center"/>
    </xf>
    <xf numFmtId="0" fontId="5" fillId="0" borderId="17" xfId="1" applyFont="1" applyBorder="1" applyAlignment="1">
      <alignment horizontal="centerContinuous" vertical="center"/>
    </xf>
    <xf numFmtId="0" fontId="5" fillId="0" borderId="0" xfId="1" applyFont="1" applyAlignment="1">
      <alignment horizontal="centerContinuous" vertical="center"/>
    </xf>
    <xf numFmtId="0" fontId="5" fillId="0" borderId="22" xfId="1" applyFont="1" applyBorder="1" applyAlignment="1">
      <alignment horizontal="centerContinuous" vertical="center"/>
    </xf>
    <xf numFmtId="0" fontId="4" fillId="0" borderId="19" xfId="1" applyFont="1" applyBorder="1" applyAlignment="1">
      <alignment horizontal="centerContinuous"/>
    </xf>
    <xf numFmtId="0" fontId="4" fillId="0" borderId="20" xfId="1" applyFont="1" applyBorder="1" applyAlignment="1">
      <alignment horizontal="centerContinuous"/>
    </xf>
    <xf numFmtId="0" fontId="5" fillId="0" borderId="19" xfId="1" applyFont="1" applyBorder="1" applyAlignment="1">
      <alignment horizontal="centerContinuous" vertical="center"/>
    </xf>
    <xf numFmtId="0" fontId="5" fillId="0" borderId="12" xfId="1" applyFont="1" applyBorder="1" applyAlignment="1">
      <alignment horizontal="centerContinuous" vertical="center"/>
    </xf>
    <xf numFmtId="0" fontId="5" fillId="0" borderId="20" xfId="1" applyFont="1" applyBorder="1" applyAlignment="1">
      <alignment horizontal="centerContinuous" vertical="center"/>
    </xf>
    <xf numFmtId="0" fontId="5" fillId="0" borderId="21" xfId="1" applyFont="1" applyBorder="1" applyAlignment="1">
      <alignment horizontal="centerContinuous" vertical="center"/>
    </xf>
    <xf numFmtId="0" fontId="4" fillId="0" borderId="17" xfId="1" applyFont="1" applyBorder="1"/>
    <xf numFmtId="0" fontId="4" fillId="0" borderId="18" xfId="1" applyFont="1" applyBorder="1"/>
    <xf numFmtId="0" fontId="5" fillId="0" borderId="0" xfId="1" applyFont="1"/>
    <xf numFmtId="14" fontId="4" fillId="0" borderId="0" xfId="1" applyNumberFormat="1" applyFont="1"/>
    <xf numFmtId="165" fontId="4" fillId="0" borderId="0" xfId="1" applyNumberFormat="1" applyFont="1"/>
    <xf numFmtId="14" fontId="4" fillId="0" borderId="0" xfId="1" applyNumberFormat="1" applyFont="1" applyAlignment="1">
      <alignment horizontal="left"/>
    </xf>
    <xf numFmtId="1" fontId="5" fillId="0" borderId="0" xfId="2" applyNumberFormat="1" applyFont="1" applyAlignment="1">
      <alignment horizontal="right"/>
    </xf>
    <xf numFmtId="167" fontId="5" fillId="0" borderId="0" xfId="1" applyNumberFormat="1" applyFont="1" applyAlignment="1">
      <alignment horizontal="right"/>
    </xf>
    <xf numFmtId="1" fontId="5" fillId="0" borderId="0" xfId="1" applyNumberFormat="1" applyFont="1" applyAlignment="1">
      <alignment horizontal="center"/>
    </xf>
    <xf numFmtId="168" fontId="5" fillId="0" borderId="0" xfId="1" applyNumberFormat="1" applyFont="1" applyAlignment="1">
      <alignment horizontal="right"/>
    </xf>
    <xf numFmtId="1" fontId="4" fillId="0" borderId="0" xfId="1" applyNumberFormat="1" applyFont="1" applyAlignment="1">
      <alignment horizontal="center"/>
    </xf>
    <xf numFmtId="168" fontId="4" fillId="0" borderId="0" xfId="1" applyNumberFormat="1" applyFont="1" applyAlignment="1">
      <alignment horizontal="right"/>
    </xf>
    <xf numFmtId="1" fontId="4" fillId="0" borderId="12" xfId="1" applyNumberFormat="1" applyFont="1" applyBorder="1" applyAlignment="1">
      <alignment horizontal="center"/>
    </xf>
    <xf numFmtId="168" fontId="4" fillId="0" borderId="12" xfId="1" applyNumberFormat="1" applyFont="1" applyBorder="1" applyAlignment="1">
      <alignment horizontal="right"/>
    </xf>
    <xf numFmtId="0" fontId="4" fillId="0" borderId="0" xfId="1" applyFont="1" applyAlignment="1">
      <alignment horizontal="center"/>
    </xf>
    <xf numFmtId="1" fontId="5" fillId="0" borderId="23" xfId="1" applyNumberFormat="1" applyFont="1" applyBorder="1" applyAlignment="1">
      <alignment horizontal="center"/>
    </xf>
    <xf numFmtId="168" fontId="5" fillId="0" borderId="23" xfId="1" applyNumberFormat="1" applyFont="1" applyBorder="1" applyAlignment="1">
      <alignment horizontal="right"/>
    </xf>
    <xf numFmtId="168" fontId="4" fillId="0" borderId="0" xfId="1" applyNumberFormat="1" applyFont="1"/>
    <xf numFmtId="168" fontId="5" fillId="0" borderId="12" xfId="1" applyNumberFormat="1" applyFont="1" applyBorder="1"/>
    <xf numFmtId="168" fontId="4" fillId="0" borderId="12" xfId="1" applyNumberFormat="1" applyFont="1" applyBorder="1"/>
    <xf numFmtId="168" fontId="5" fillId="0" borderId="0" xfId="1" applyNumberFormat="1" applyFont="1"/>
    <xf numFmtId="0" fontId="4" fillId="0" borderId="19" xfId="1" applyFont="1" applyBorder="1"/>
    <xf numFmtId="0" fontId="4" fillId="0" borderId="12" xfId="1" applyFont="1" applyBorder="1"/>
    <xf numFmtId="0" fontId="4" fillId="0" borderId="20" xfId="1" applyFont="1" applyBorder="1"/>
    <xf numFmtId="0" fontId="4" fillId="3" borderId="0" xfId="1" applyFont="1" applyFill="1"/>
    <xf numFmtId="0" fontId="5" fillId="0" borderId="0" xfId="1" applyFont="1" applyAlignment="1">
      <alignment horizontal="center"/>
    </xf>
    <xf numFmtId="169" fontId="5" fillId="0" borderId="0" xfId="3" applyNumberFormat="1" applyFont="1" applyAlignment="1">
      <alignment horizontal="right"/>
    </xf>
    <xf numFmtId="1" fontId="4" fillId="0" borderId="0" xfId="2" applyNumberFormat="1" applyFont="1" applyAlignment="1">
      <alignment horizontal="right"/>
    </xf>
    <xf numFmtId="170" fontId="4" fillId="0" borderId="23" xfId="3" applyNumberFormat="1" applyFont="1" applyBorder="1" applyAlignment="1">
      <alignment horizontal="center"/>
    </xf>
    <xf numFmtId="169" fontId="4" fillId="0" borderId="23" xfId="3" applyNumberFormat="1" applyFont="1" applyBorder="1" applyAlignment="1">
      <alignment horizontal="right"/>
    </xf>
    <xf numFmtId="0" fontId="1" fillId="2" borderId="8" xfId="0" applyFont="1" applyFill="1" applyBorder="1" applyAlignment="1">
      <alignment horizontal="center"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0" borderId="12" xfId="0" applyFont="1" applyBorder="1" applyAlignment="1">
      <alignment horizontal="center" wrapText="1"/>
    </xf>
    <xf numFmtId="0" fontId="5" fillId="0" borderId="13" xfId="1" applyFont="1" applyBorder="1" applyAlignment="1">
      <alignment horizontal="center" vertical="center"/>
    </xf>
    <xf numFmtId="0" fontId="5" fillId="0" borderId="15" xfId="1" applyFont="1" applyBorder="1" applyAlignment="1">
      <alignment horizontal="center" vertical="center"/>
    </xf>
    <xf numFmtId="0" fontId="5" fillId="0" borderId="14" xfId="1" applyFont="1" applyBorder="1" applyAlignment="1">
      <alignment horizontal="center" vertical="center"/>
    </xf>
    <xf numFmtId="0" fontId="5" fillId="0" borderId="19" xfId="1" applyFont="1" applyBorder="1" applyAlignment="1">
      <alignment horizontal="center" vertical="center"/>
    </xf>
    <xf numFmtId="0" fontId="5" fillId="0" borderId="12" xfId="1" applyFont="1" applyBorder="1" applyAlignment="1">
      <alignment horizontal="center" vertical="center"/>
    </xf>
    <xf numFmtId="0" fontId="5" fillId="0" borderId="20" xfId="1" applyFont="1" applyBorder="1" applyAlignment="1">
      <alignment horizontal="center" vertical="center"/>
    </xf>
    <xf numFmtId="0" fontId="5" fillId="0" borderId="16" xfId="1" applyFont="1" applyBorder="1" applyAlignment="1">
      <alignment horizontal="center" vertical="center"/>
    </xf>
    <xf numFmtId="0" fontId="5" fillId="0" borderId="21" xfId="1" applyFont="1" applyBorder="1" applyAlignment="1">
      <alignment horizontal="center" vertical="center"/>
    </xf>
    <xf numFmtId="0" fontId="6" fillId="0" borderId="0" xfId="1" applyFont="1" applyAlignment="1">
      <alignment horizontal="center" vertical="center" wrapText="1"/>
    </xf>
    <xf numFmtId="0" fontId="5" fillId="0" borderId="17" xfId="1" applyFont="1" applyBorder="1" applyAlignment="1">
      <alignment horizontal="center" vertical="center" wrapText="1"/>
    </xf>
    <xf numFmtId="0" fontId="5" fillId="0" borderId="0" xfId="1" applyFont="1" applyAlignment="1">
      <alignment horizontal="center" vertical="center" wrapText="1"/>
    </xf>
    <xf numFmtId="0" fontId="5" fillId="0" borderId="18" xfId="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71" fontId="7" fillId="0" borderId="1" xfId="4" applyNumberFormat="1" applyFont="1" applyBorder="1" applyAlignment="1">
      <alignment horizontal="center" vertical="center" wrapText="1"/>
    </xf>
    <xf numFmtId="0" fontId="7" fillId="4" borderId="1" xfId="0" applyFont="1" applyFill="1" applyBorder="1" applyAlignment="1">
      <alignment horizontal="center" vertical="center" wrapText="1"/>
    </xf>
    <xf numFmtId="171" fontId="7" fillId="4" borderId="1" xfId="4" applyNumberFormat="1" applyFont="1" applyFill="1" applyBorder="1" applyAlignment="1">
      <alignment horizontal="center" vertical="center" wrapText="1"/>
    </xf>
    <xf numFmtId="0" fontId="7" fillId="4"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NumberFormat="1" applyFont="1" applyFill="1" applyBorder="1" applyAlignment="1">
      <alignment horizontal="center" vertical="center" wrapText="1"/>
    </xf>
    <xf numFmtId="171" fontId="7" fillId="7" borderId="1" xfId="4"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0" fontId="8" fillId="0" borderId="1" xfId="0" applyNumberFormat="1" applyFont="1" applyBorder="1" applyAlignment="1">
      <alignment vertical="center"/>
    </xf>
    <xf numFmtId="0" fontId="8" fillId="0" borderId="1" xfId="0" applyFont="1" applyBorder="1" applyAlignment="1">
      <alignment vertical="center"/>
    </xf>
    <xf numFmtId="14" fontId="8" fillId="0" borderId="1" xfId="0" quotePrefix="1" applyNumberFormat="1" applyFont="1" applyBorder="1" applyAlignment="1">
      <alignment vertical="center"/>
    </xf>
    <xf numFmtId="171" fontId="8" fillId="0" borderId="1" xfId="4" applyNumberFormat="1" applyFont="1" applyBorder="1" applyAlignment="1">
      <alignment vertical="center"/>
    </xf>
    <xf numFmtId="0" fontId="9" fillId="3" borderId="1" xfId="0" applyFont="1" applyFill="1" applyBorder="1" applyAlignment="1">
      <alignment vertical="center"/>
    </xf>
    <xf numFmtId="0" fontId="7" fillId="3" borderId="1" xfId="0" applyFont="1" applyFill="1" applyBorder="1" applyAlignment="1">
      <alignment vertical="center"/>
    </xf>
    <xf numFmtId="0" fontId="8" fillId="0" borderId="1" xfId="4" applyNumberFormat="1" applyFont="1" applyBorder="1" applyAlignment="1">
      <alignment vertical="center"/>
    </xf>
    <xf numFmtId="14" fontId="8" fillId="0" borderId="1" xfId="0" applyNumberFormat="1" applyFont="1" applyBorder="1" applyAlignment="1">
      <alignment vertical="center"/>
    </xf>
    <xf numFmtId="0" fontId="8" fillId="0" borderId="0" xfId="0" applyNumberFormat="1" applyFont="1" applyAlignment="1"/>
    <xf numFmtId="0" fontId="8" fillId="0" borderId="0" xfId="0" applyFont="1" applyAlignment="1"/>
    <xf numFmtId="14" fontId="8" fillId="0" borderId="0" xfId="0" applyNumberFormat="1" applyFont="1" applyAlignment="1"/>
    <xf numFmtId="171" fontId="8" fillId="0" borderId="0" xfId="4" applyNumberFormat="1" applyFont="1" applyAlignment="1"/>
    <xf numFmtId="171" fontId="8" fillId="0" borderId="0" xfId="0" applyNumberFormat="1" applyFont="1" applyAlignment="1"/>
    <xf numFmtId="0" fontId="8" fillId="0" borderId="0" xfId="0" applyFont="1"/>
    <xf numFmtId="0" fontId="0" fillId="0" borderId="0" xfId="0" applyNumberFormat="1"/>
    <xf numFmtId="0" fontId="0" fillId="0" borderId="0" xfId="0" pivotButton="1"/>
  </cellXfs>
  <cellStyles count="5">
    <cellStyle name="Millares 2 2" xfId="3"/>
    <cellStyle name="Millares 3" xfId="2"/>
    <cellStyle name="Moneda" xfId="4" builtinId="4"/>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8163AD86-C6BB-4B00-B986-01273174B5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A162476F-9768-4547-A264-99D63A24A9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389033101848" createdVersion="5" refreshedVersion="5" minRefreshableVersion="3" recordCount="51">
  <cacheSource type="worksheet">
    <worksheetSource ref="A2:AO53" sheet="ESTADO DE CADA FACTURA"/>
  </cacheSource>
  <cacheFields count="41">
    <cacheField name="NIT IPS" numFmtId="0">
      <sharedItems containsSemiMixedTypes="0" containsString="0" containsNumber="1" containsInteger="1" minValue="890000600" maxValue="890000600"/>
    </cacheField>
    <cacheField name="Nombre IPS" numFmtId="0">
      <sharedItems/>
    </cacheField>
    <cacheField name="Prefijo Factura" numFmtId="0">
      <sharedItems containsBlank="1"/>
    </cacheField>
    <cacheField name="Numero Factura" numFmtId="0">
      <sharedItems containsMixedTypes="1" containsNumber="1" containsInteger="1" minValue="884" maxValue="3444624"/>
    </cacheField>
    <cacheField name="FACT" numFmtId="0">
      <sharedItems/>
    </cacheField>
    <cacheField name="LLAVE" numFmtId="0">
      <sharedItems/>
    </cacheField>
    <cacheField name="IPS Fecha factura" numFmtId="14">
      <sharedItems containsSemiMixedTypes="0" containsNonDate="0" containsDate="1" containsString="0" minDate="2004-03-21T00:00:00" maxDate="2024-08-30T08:07:00"/>
    </cacheField>
    <cacheField name="IPS Fecha radicado" numFmtId="14">
      <sharedItems containsSemiMixedTypes="0" containsNonDate="0" containsDate="1" containsString="0" minDate="2004-03-21T00:00:00" maxDate="2024-08-30T08:07:00"/>
    </cacheField>
    <cacheField name="IPS Valor Factura" numFmtId="171">
      <sharedItems containsSemiMixedTypes="0" containsString="0" containsNumber="1" containsInteger="1" minValue="2641" maxValue="276797"/>
    </cacheField>
    <cacheField name="IPS Saldo Factura" numFmtId="171">
      <sharedItems containsSemiMixedTypes="0" containsString="0" containsNumber="1" containsInteger="1" minValue="2641" maxValue="276797"/>
    </cacheField>
    <cacheField name="Tipo de Contrato" numFmtId="0">
      <sharedItems/>
    </cacheField>
    <cacheField name="Sede / Ciudad" numFmtId="0">
      <sharedItems/>
    </cacheField>
    <cacheField name="Tipo de Prestación" numFmtId="0">
      <sharedItems/>
    </cacheField>
    <cacheField name="ESTADO EPS 30-12-2024" numFmtId="0">
      <sharedItems count="4">
        <s v="Factura cancelada"/>
        <s v="Factura devuelta"/>
        <s v="Factura no radicada"/>
        <s v="Factura pendiente en programacion de pago"/>
      </sharedItems>
    </cacheField>
    <cacheField name="POR PAGAR SAP" numFmtId="171">
      <sharedItems containsSemiMixedTypes="0" containsString="0" containsNumber="1" containsInteger="1" minValue="0" maxValue="5000"/>
    </cacheField>
    <cacheField name="DOC CONTA" numFmtId="0">
      <sharedItems containsString="0" containsBlank="1" containsNumber="1" containsInteger="1" minValue="136697401" maxValue="136697401"/>
    </cacheField>
    <cacheField name="ESTADO BOX" numFmtId="0">
      <sharedItems containsBlank="1"/>
    </cacheField>
    <cacheField name="FECHA FACT" numFmtId="14">
      <sharedItems containsNonDate="0" containsDate="1" containsString="0" containsBlank="1" minDate="2020-12-16T00:00:00" maxDate="2024-08-31T00:00:00"/>
    </cacheField>
    <cacheField name="FECHA RAD" numFmtId="14">
      <sharedItems containsNonDate="0" containsDate="1" containsString="0" containsBlank="1" minDate="2022-08-05T00:00:00" maxDate="2024-10-02T00:00:00"/>
    </cacheField>
    <cacheField name="FECHA LIQ" numFmtId="14">
      <sharedItems containsNonDate="0" containsDate="1" containsString="0" containsBlank="1" minDate="2022-08-05T00:00:00" maxDate="2024-10-31T00:00:00"/>
    </cacheField>
    <cacheField name="FECHA DEV" numFmtId="14">
      <sharedItems containsNonDate="0" containsDate="1" containsString="0" containsBlank="1" minDate="2022-08-12T00:00:00" maxDate="2024-07-04T00:00:00"/>
    </cacheField>
    <cacheField name="Valor_Glosa y Devolución" numFmtId="171">
      <sharedItems containsSemiMixedTypes="0" containsString="0" containsNumber="1" containsInteger="1" minValue="0" maxValue="276797"/>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172300"/>
    </cacheField>
    <cacheField name="FACTURA DEVUELTA" numFmtId="171">
      <sharedItems containsSemiMixedTypes="0" containsString="0" containsNumber="1" containsInteger="1" minValue="0" maxValue="276797"/>
    </cacheField>
    <cacheField name="FACTURA NO RADICADA" numFmtId="171">
      <sharedItems containsSemiMixedTypes="0" containsString="0" containsNumber="1" containsInteger="1" minValue="0" maxValue="184711"/>
    </cacheField>
    <cacheField name="VALOR ACEPTADO" numFmtId="171">
      <sharedItems containsSemiMixedTypes="0" containsString="0" containsNumber="1" containsInteger="1" minValue="0" maxValue="0"/>
    </cacheField>
    <cacheField name="GLOSA PDTE" numFmtId="171">
      <sharedItems containsSemiMixedTypes="0" containsString="0" containsNumber="1" containsInteger="1" minValue="0" maxValue="0"/>
    </cacheField>
    <cacheField name="FACTURA EN PROGRAMACION DE PAGO" numFmtId="171">
      <sharedItems containsSemiMixedTypes="0" containsString="0" containsNumber="1" containsInteger="1" minValue="0" maxValue="5000"/>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0"/>
    </cacheField>
    <cacheField name="VALO CANCELADO SAP" numFmtId="171">
      <sharedItems containsSemiMixedTypes="0" containsString="0" containsNumber="1" containsInteger="1" minValue="0" maxValue="172300"/>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1511280" maxValue="2201511280"/>
    </cacheField>
    <cacheField name="FECHA COMPENSACION SAP" numFmtId="14">
      <sharedItems containsBlank="1"/>
    </cacheField>
    <cacheField name="OBSE PAGO" numFmtId="0">
      <sharedItems containsNonDate="0" containsString="0" containsBlank="1"/>
    </cacheField>
    <cacheField name="VALOR TRANFERENCIA" numFmtId="171">
      <sharedItems containsSemiMixedTypes="0" containsString="0" containsNumber="1" containsInteger="1" minValue="0" maxValue="1723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1">
  <r>
    <n v="890000600"/>
    <s v="ESE HOSPITAL LA MISERICORDIA"/>
    <s v="1FE"/>
    <n v="3433182"/>
    <s v="1FE3433182"/>
    <s v="890000600_1FE3433182"/>
    <d v="2024-03-07T14:54:00"/>
    <d v="2024-03-07T14:54:00"/>
    <n v="172300"/>
    <n v="172300"/>
    <s v="SIN CONTRATO"/>
    <s v="CALARCA QUINDIO"/>
    <s v="EVENTO SOAT PLENO"/>
    <x v="0"/>
    <n v="0"/>
    <m/>
    <s v="Finalizada"/>
    <d v="2024-03-07T00:00:00"/>
    <d v="2024-04-02T00:00:00"/>
    <d v="2024-04-02T00:00:00"/>
    <m/>
    <n v="0"/>
    <m/>
    <m/>
    <m/>
    <m/>
    <m/>
    <n v="172300"/>
    <n v="0"/>
    <n v="0"/>
    <n v="0"/>
    <n v="0"/>
    <n v="0"/>
    <n v="0"/>
    <n v="0"/>
    <n v="172300"/>
    <n v="0"/>
    <n v="2201511280"/>
    <s v="29.05.2024"/>
    <m/>
    <n v="172300"/>
  </r>
  <r>
    <n v="890000600"/>
    <s v="ESE HOSPITAL LA MISERICORDIA"/>
    <s v="FE"/>
    <n v="3337726"/>
    <s v="FE3337726"/>
    <s v="890000600_FE3337726"/>
    <d v="2020-12-22T16:12:00"/>
    <d v="2020-12-22T16:12:00"/>
    <n v="3800"/>
    <n v="3800"/>
    <s v="SIN CONTRATO"/>
    <s v="CALARCA QUINDIO"/>
    <s v="EVENTO SOAT PLENO"/>
    <x v="1"/>
    <n v="0"/>
    <m/>
    <s v="Devuelta"/>
    <d v="2020-12-22T00:00:00"/>
    <d v="2022-10-04T00:00:00"/>
    <d v="2022-10-04T00:00:00"/>
    <d v="2022-10-10T00:00:00"/>
    <n v="3800"/>
    <s v="DEVOLUCION"/>
    <s v="PAIWEB: Se hace dev de fact con soportes completos y originales, no se encuentran datos registrados del usuario         en el PAIWEB. favor verificar para tramite de pago. NANCY                                                                                                                                                                                                                                                                                                                                                                                                                                                                                                                                                               "/>
    <s v="VACUNA"/>
    <s v="NULL"/>
    <s v="Ambulatorio"/>
    <n v="0"/>
    <n v="3800"/>
    <n v="0"/>
    <n v="0"/>
    <n v="0"/>
    <n v="0"/>
    <n v="0"/>
    <n v="0"/>
    <n v="0"/>
    <n v="0"/>
    <m/>
    <m/>
    <m/>
    <n v="0"/>
  </r>
  <r>
    <n v="890000600"/>
    <s v="ESE HOSPITAL LA MISERICORDIA"/>
    <s v="1FE"/>
    <n v="3398988"/>
    <s v="1FE3398988"/>
    <s v="890000600_1FE3398988"/>
    <d v="2022-11-08T15:23:00"/>
    <d v="2022-11-08T15:23:00"/>
    <n v="3933"/>
    <n v="3933"/>
    <s v="SIN CONTRATO"/>
    <s v="CALARCA QUINDIO"/>
    <s v="EVENTO SOAT PLENO"/>
    <x v="1"/>
    <n v="0"/>
    <m/>
    <s v="Devuelta"/>
    <d v="2022-11-08T00:00:00"/>
    <d v="2022-12-09T00:00:00"/>
    <d v="2022-12-09T00:00:00"/>
    <d v="2022-12-14T00:00:00"/>
    <n v="3933"/>
    <s v="DEVOLUCION"/>
    <s v="PAIWEB: Se hace dev de fact con soportes completos y originales, NO se evidencia registro del usuario en el             PAIWEB. Favor verificar para tramite de pago. NANCY                                                                                                                                                                                                                                                                                                                                                                                                                                                                                                                                                                     "/>
    <s v="VACUNA"/>
    <s v="NULL"/>
    <s v="Ambulatorio"/>
    <n v="0"/>
    <n v="3933"/>
    <n v="0"/>
    <n v="0"/>
    <n v="0"/>
    <n v="0"/>
    <n v="0"/>
    <n v="0"/>
    <n v="0"/>
    <n v="0"/>
    <m/>
    <m/>
    <m/>
    <n v="0"/>
  </r>
  <r>
    <n v="890000600"/>
    <s v="ESE HOSPITAL LA MISERICORDIA"/>
    <s v="FE"/>
    <n v="3362801"/>
    <s v="FE3362801"/>
    <s v="890000600_FE3362801"/>
    <d v="2021-07-21T12:11:00"/>
    <d v="2021-07-21T12:11:00"/>
    <n v="3933"/>
    <n v="3933"/>
    <s v="SIN CONTRATO"/>
    <s v="CALARCA QUINDIO"/>
    <s v="EVENTO SOAT PLENO"/>
    <x v="1"/>
    <n v="0"/>
    <m/>
    <s v="Devuelta"/>
    <d v="2021-07-21T00:00:00"/>
    <d v="2022-10-19T00:00:00"/>
    <d v="2022-10-19T00:00:00"/>
    <d v="2022-10-22T00:00:00"/>
    <n v="3933"/>
    <s v="DEVOLUCION"/>
    <s v="PAIWEB: Se hace dev de fact con soportes completos y originales, NO se evidencia registro del usuario en el             PAIWEB. Favor verificar para tramite de pago. NANCY                                                                                                                                                                                                                                                                                                                                                                                                                                                                                                                                                                     "/>
    <s v="VACUNA"/>
    <s v="NULL"/>
    <s v="Ambulatorio"/>
    <n v="0"/>
    <n v="3933"/>
    <n v="0"/>
    <n v="0"/>
    <n v="0"/>
    <n v="0"/>
    <n v="0"/>
    <n v="0"/>
    <n v="0"/>
    <n v="0"/>
    <m/>
    <m/>
    <m/>
    <n v="0"/>
  </r>
  <r>
    <n v="890000600"/>
    <s v="ESE HOSPITAL LA MISERICORDIA"/>
    <s v="FE"/>
    <n v="3362802"/>
    <s v="FE3362802"/>
    <s v="890000600_FE3362802"/>
    <d v="2021-07-21T12:16:00"/>
    <d v="2021-07-21T12:16:00"/>
    <n v="3933"/>
    <n v="3933"/>
    <s v="SIN CONTRATO"/>
    <s v="CALARCA QUINDIO"/>
    <s v="EVENTO SOAT PLENO"/>
    <x v="1"/>
    <n v="0"/>
    <m/>
    <s v="Devuelta"/>
    <d v="2021-07-21T00:00:00"/>
    <d v="2022-10-19T00:00:00"/>
    <d v="2022-10-19T00:00:00"/>
    <d v="2022-10-22T00:00:00"/>
    <n v="3933"/>
    <s v="DEVOLUCION"/>
    <s v="PAIWEB: Se hace dev de fact con soportes completos y originales, NO se evidencia registro del usuario en el             PAIWEB. Favor verificar para tramite de pago. NANCY                                                                                                                                                                                                                                                                                                                                                                                                                                                                                                                                                                     "/>
    <s v="VACUNA"/>
    <s v="NULL"/>
    <s v="Ambulatorio"/>
    <n v="0"/>
    <n v="3933"/>
    <n v="0"/>
    <n v="0"/>
    <n v="0"/>
    <n v="0"/>
    <n v="0"/>
    <n v="0"/>
    <n v="0"/>
    <n v="0"/>
    <m/>
    <m/>
    <m/>
    <n v="0"/>
  </r>
  <r>
    <n v="890000600"/>
    <s v="ESE HOSPITAL LA MISERICORDIA"/>
    <s v="FE"/>
    <n v="3359611"/>
    <s v="FE3359611"/>
    <s v="890000600_FE3359611"/>
    <d v="2021-06-22T09:06:00"/>
    <d v="2021-06-22T09:06:00"/>
    <n v="7333"/>
    <n v="7333"/>
    <s v="SIN CONTRATO"/>
    <s v="CALARCA QUINDIO"/>
    <s v="EVENTO SOAT PLENO"/>
    <x v="1"/>
    <n v="0"/>
    <m/>
    <s v="Devuelta"/>
    <d v="2021-06-22T00:00:00"/>
    <d v="2022-10-04T00:00:00"/>
    <d v="2022-10-04T00:00:00"/>
    <d v="2022-10-10T00:00:00"/>
    <n v="7333"/>
    <s v="DEVOLUCION"/>
    <s v="PAIWEB: Se hace dev de fact con soportes completos y originales, no se encuentran datos registrados del usuario         en el PAIWEB. favor verificar para tramite de pago. NANCY                                                                                                                                                                                                                                                                                                                                                                                                                                                                                                                                                               "/>
    <s v="VACUNA"/>
    <s v="NULL"/>
    <s v="Ambulatorio"/>
    <n v="0"/>
    <n v="7333"/>
    <n v="0"/>
    <n v="0"/>
    <n v="0"/>
    <n v="0"/>
    <n v="0"/>
    <n v="0"/>
    <n v="0"/>
    <n v="0"/>
    <m/>
    <m/>
    <m/>
    <n v="0"/>
  </r>
  <r>
    <n v="890000600"/>
    <s v="ESE HOSPITAL LA MISERICORDIA"/>
    <s v="FE"/>
    <n v="3338979"/>
    <s v="FE3338979"/>
    <s v="890000600_FE3338979"/>
    <d v="2021-01-05T10:42:00"/>
    <d v="2021-01-05T10:42:00"/>
    <n v="57600"/>
    <n v="57600"/>
    <s v="SIN CONTRATO"/>
    <s v="CALARCA QUINDIO"/>
    <s v="EVENTO SOAT PLENO"/>
    <x v="1"/>
    <n v="0"/>
    <m/>
    <s v="Devuelta"/>
    <d v="2021-01-05T00:00:00"/>
    <d v="2022-10-19T00:00:00"/>
    <d v="2022-10-19T00:00:00"/>
    <d v="2022-10-20T00:00:00"/>
    <n v="57600"/>
    <s v="DEVOLUCION"/>
    <s v="AUT: SE DEVUELVE FACTURA NO SE EVIDENCIA AUTORIZACION PARA EL SERVICIO DE URGENCIAS, EL CORREO DONDE ESTAN SOLICI       TANDO LA AUTORIZACION ESTÁ ERRADO. capautorzaciones@epsdela  gente.com.co Y/O capvalle@epsdelagente.com.co   NANCY                                                                                                                                                                                                                                                                                                                                                                                                                                                                                                      "/>
    <s v="AUTORIZACION"/>
    <s v="NULL"/>
    <s v="Ambulatorio"/>
    <n v="0"/>
    <n v="57600"/>
    <n v="0"/>
    <n v="0"/>
    <n v="0"/>
    <n v="0"/>
    <n v="0"/>
    <n v="0"/>
    <n v="0"/>
    <n v="0"/>
    <m/>
    <m/>
    <m/>
    <n v="0"/>
  </r>
  <r>
    <n v="890000600"/>
    <s v="ESE HOSPITAL LA MISERICORDIA"/>
    <s v="FE"/>
    <n v="3356354"/>
    <s v="FE3356354"/>
    <s v="890000600_FE3356354"/>
    <d v="2021-05-21T15:15:00"/>
    <d v="2021-05-21T15:15:00"/>
    <n v="59700"/>
    <n v="59700"/>
    <s v="SIN CONTRATO"/>
    <s v="CALARCA QUINDIO"/>
    <s v="EVENTO SOAT PLENO"/>
    <x v="1"/>
    <n v="0"/>
    <m/>
    <s v="Devuelta"/>
    <d v="2021-05-21T00:00:00"/>
    <d v="2022-10-19T00:00:00"/>
    <d v="2022-10-19T00:00:00"/>
    <d v="2022-10-20T00:00:00"/>
    <n v="59700"/>
    <s v="DEVOLUCION"/>
    <s v="FACTURACION: LA CONSULTA URGENCIA YA FUE CANCELA EN LA FACT FE3354581 YA QUE AL HACER EL LLAMADO DEL PACIENTE NO ESTUVO PRESENTE PARA LA CONSULTA POR ESTE MOTIVO NO ES APTA PARA EL COBRO DE LA FACTURA. PACIENTE REGRESÓ UNA HORA DESPUES. NAN                                                                                                                                                                                                                                                                                                                                                                                                                                                                                                "/>
    <s v="FACTURACION"/>
    <s v="NULL"/>
    <s v="Ambulatorio"/>
    <n v="0"/>
    <n v="59700"/>
    <n v="0"/>
    <n v="0"/>
    <n v="0"/>
    <n v="0"/>
    <n v="0"/>
    <n v="0"/>
    <n v="0"/>
    <n v="0"/>
    <m/>
    <m/>
    <m/>
    <n v="0"/>
  </r>
  <r>
    <n v="890000600"/>
    <s v="ESE HOSPITAL LA MISERICORDIA"/>
    <s v="FE"/>
    <n v="3364900"/>
    <s v="FE3364900"/>
    <s v="890000600_FE3364900"/>
    <d v="2021-08-11T15:45:00"/>
    <d v="2021-08-11T15:45:00"/>
    <n v="60305"/>
    <n v="60305"/>
    <s v="SIN CONTRATO"/>
    <s v="CALARCA QUINDIO"/>
    <s v="EVENTO SOAT PLENO"/>
    <x v="1"/>
    <n v="0"/>
    <m/>
    <s v="Devuelta"/>
    <d v="2021-08-11T00:00:00"/>
    <d v="2022-10-19T00:00:00"/>
    <d v="2022-10-19T00:00:00"/>
    <d v="2022-10-20T00:00:00"/>
    <n v="60305"/>
    <s v="DEVOLUCION"/>
    <s v="AUT:  Se devuelve factura con soportes originales, porque no se evidencia autorizacioon del servicio 30/06/2021         tambien fue atendida el 26/06/2021 por lo que deben solicitar nueva AUT.                 nancy                                                                                                                                                                                                                                                                                                                                                                                                                                                                                                                          "/>
    <s v="AUTORIZACION"/>
    <s v="NULL"/>
    <s v="Ambulatorio"/>
    <n v="0"/>
    <n v="60305"/>
    <n v="0"/>
    <n v="0"/>
    <n v="0"/>
    <n v="0"/>
    <n v="0"/>
    <n v="0"/>
    <n v="0"/>
    <n v="0"/>
    <m/>
    <m/>
    <m/>
    <n v="0"/>
  </r>
  <r>
    <n v="890000600"/>
    <s v="ESE HOSPITAL LA MISERICORDIA"/>
    <s v="FE"/>
    <n v="3364775"/>
    <s v="FE3364775"/>
    <s v="890000600_FE3364775"/>
    <d v="2021-08-06T12:09:00"/>
    <d v="2021-08-06T12:09:00"/>
    <n v="61884"/>
    <n v="61884"/>
    <s v="SIN CONTRATO"/>
    <s v="CALARCA QUINDIO"/>
    <s v="EVENTO SOAT PLENO"/>
    <x v="1"/>
    <n v="0"/>
    <m/>
    <s v="Devuelta"/>
    <d v="2021-08-06T00:00:00"/>
    <d v="2024-06-04T00:00:00"/>
    <m/>
    <d v="2024-07-03T00:00:00"/>
    <n v="61884"/>
    <s v="DEVOLUCION"/>
    <s v="MIGRACION: AUT:  Se sostiene devolución, se devuelve factura con soportes originales ,porque no se evidencia la autorizacion del servicio de urgencias, favor solicitar autorizacion para dar tramite de pago.//FAVOR COMUNICARSE CON EL ÁREA  ENCARGADA, SOLICITARLA A LA CAP, CORREO ELECTRÓNICO: autorizacionescap@epsdelagente.com.co  "/>
    <s v="AUTORIZACION"/>
    <s v="Atención de urgencias | Urgencias"/>
    <s v="Urgencias"/>
    <n v="0"/>
    <n v="61884"/>
    <n v="0"/>
    <n v="0"/>
    <n v="0"/>
    <n v="0"/>
    <n v="0"/>
    <n v="0"/>
    <n v="0"/>
    <n v="0"/>
    <m/>
    <m/>
    <m/>
    <n v="0"/>
  </r>
  <r>
    <n v="890000600"/>
    <s v="ESE HOSPITAL LA MISERICORDIA"/>
    <s v="1FE"/>
    <n v="3369419"/>
    <s v="1FE3369419"/>
    <s v="890000600_1FE3369419"/>
    <d v="2022-01-13T15:42:00"/>
    <d v="2022-01-13T15:42:00"/>
    <n v="62410"/>
    <n v="62410"/>
    <s v="SIN CONTRATO"/>
    <s v="CALARCA QUINDIO"/>
    <s v="EVENTO SOAT PLENO"/>
    <x v="1"/>
    <n v="0"/>
    <m/>
    <s v="Devuelta"/>
    <d v="2022-01-13T00:00:00"/>
    <d v="2022-10-19T00:00:00"/>
    <d v="2022-10-19T00:00:00"/>
    <d v="2022-10-20T00:00:00"/>
    <n v="62410"/>
    <s v="DEVOLUCION"/>
    <s v="AUT:Se devuelve factura NO se evidencia autorizacion porque están enviando la solicitud de AUT. a un correo errado, por favor solicitar nueva autorizacion al correo: capvalle@ epsdelagente.com.co o capautorizaciones@epsdelagente.com.co                                                                                                                                                                                                                                                                                                                                                                                                                                                                                                     "/>
    <s v="AUTORIZACION"/>
    <s v="NULL"/>
    <s v="Ambulatorio"/>
    <n v="0"/>
    <n v="62410"/>
    <n v="0"/>
    <n v="0"/>
    <n v="0"/>
    <n v="0"/>
    <n v="0"/>
    <n v="0"/>
    <n v="0"/>
    <n v="0"/>
    <m/>
    <m/>
    <m/>
    <n v="0"/>
  </r>
  <r>
    <n v="890000600"/>
    <s v="ESE HOSPITAL LA MISERICORDIA"/>
    <s v="1FE"/>
    <n v="3394881"/>
    <s v="1FE3394881"/>
    <s v="890000600_1FE3394881"/>
    <d v="2022-09-20T16:53:00"/>
    <d v="2022-09-20T16:53:00"/>
    <n v="65700"/>
    <n v="65700"/>
    <s v="SIN CONTRATO"/>
    <s v="CALARCA QUINDIO"/>
    <s v="EVENTO SOAT PLENO"/>
    <x v="1"/>
    <n v="0"/>
    <m/>
    <s v="Devuelta"/>
    <d v="2022-09-20T00:00:00"/>
    <d v="2022-10-04T00:00:00"/>
    <d v="2022-10-04T00:00:00"/>
    <d v="2022-10-04T00:00:00"/>
    <n v="65700"/>
    <s v="DEVOLUCION"/>
    <s v="AUT_DEVOLUCION DE FACTURA CON SOPORTES COMPLETOS; 1.NO SE EVIDENCIA AUTORIZACIN PARA LOS SERVICIOS FACTURADOS.          2.LAS LINEA DE ATENCION DE URGECIAS 018000185462 (servicio 2 4 horas)  3168341823 (servicio 24 horas) CORREO ELECTRONICOautorizacionescap@epsdelagente.com.co EGRESOS HOSPITALARIOS capautorizaciones@epsdelagente.com.co                       3. UNA VEZ SOLICITADA LA AUTORIZACION PRESENTAR NUEVAMEMTE. KEVIN YALANDA                                                                                                                                                                                                                                                                                               "/>
    <s v="AUTORIZACION"/>
    <s v="NULL"/>
    <s v="Ambulatorio"/>
    <n v="0"/>
    <n v="65700"/>
    <n v="0"/>
    <n v="0"/>
    <n v="0"/>
    <n v="0"/>
    <n v="0"/>
    <n v="0"/>
    <n v="0"/>
    <n v="0"/>
    <m/>
    <m/>
    <m/>
    <n v="0"/>
  </r>
  <r>
    <n v="890000600"/>
    <s v="ESE HOSPITAL LA MISERICORDIA"/>
    <s v="FE"/>
    <n v="3341211"/>
    <s v="FE3341211"/>
    <s v="890000600_FE3341211"/>
    <d v="2021-01-22T14:52:00"/>
    <d v="2021-01-22T14:52:00"/>
    <n v="72419"/>
    <n v="72419"/>
    <s v="SIN CONTRATO"/>
    <s v="CALARCA QUINDIO"/>
    <s v="EVENTO SOAT PLENO"/>
    <x v="1"/>
    <n v="0"/>
    <m/>
    <s v="Devuelta"/>
    <d v="2021-01-15T00:00:00"/>
    <d v="2022-10-19T00:00:00"/>
    <d v="2022-10-19T00:00:00"/>
    <d v="2022-10-20T00:00:00"/>
    <n v="72419"/>
    <s v="DEVOLUCION"/>
    <s v="AUT:Se devuelve factura NO se evidencia autorizacion porque están enviando la solicitud de AUT. a un correo errado, por favor solicitar nueva autorizacion al correo: capvalle@ epsdelagente.com.co o capautorizaciones@epsdelagente.com.co                                                                                                                                                                                                                                                                                                                                                                                                                                                                                                     "/>
    <s v="AUTORIZACION"/>
    <s v="NULL"/>
    <s v="Ambulatorio"/>
    <n v="0"/>
    <n v="72419"/>
    <n v="0"/>
    <n v="0"/>
    <n v="0"/>
    <n v="0"/>
    <n v="0"/>
    <n v="0"/>
    <n v="0"/>
    <n v="0"/>
    <m/>
    <m/>
    <m/>
    <n v="0"/>
  </r>
  <r>
    <n v="890000600"/>
    <s v="ESE HOSPITAL LA MISERICORDIA"/>
    <s v="FE"/>
    <n v="3336989"/>
    <s v="FE3336989"/>
    <s v="890000600_FE3336989"/>
    <d v="2020-12-16T13:50:00"/>
    <d v="2020-12-16T13:50:00"/>
    <n v="72894"/>
    <n v="72894"/>
    <s v="SIN CONTRATO"/>
    <s v="CALARCA QUINDIO"/>
    <s v="EVENTO SOAT PLENO"/>
    <x v="1"/>
    <n v="0"/>
    <m/>
    <s v="Devuelta"/>
    <d v="2020-12-16T00:00:00"/>
    <d v="2022-10-04T00:00:00"/>
    <d v="2022-10-04T00:00:00"/>
    <d v="2022-10-04T00:00:00"/>
    <n v="72894"/>
    <s v="DEVOLUCION"/>
    <s v="AUT_DEVOLUCION DE FACTURA CON SOPORTES COMPLETOS; 1.NO SE EVIDENCIA AUTORIZACIN PARA LOS SERVICIOS FACTURADOS.          2.LAS LINEA DE ATENCION DE URGECIAS 018000185462 (servicio 2 4 horas)  3168341823 (servicio 24 horas) CORREO ELECTRONICOautorizacionescap@epsdelagente.com.co EGRESOS HOSPITALARIOS capautorizaciones@epsdelagente.com.co                       3. UNA VEZ SOLICITADA LA AUTORIZACION PRESENTAR NUEVAMEMTE. KEVIN YALANDA                                                                                                                                                                                                                                                                                               "/>
    <s v="AUTORIZACION"/>
    <s v="NULL"/>
    <s v="Ambulatorio"/>
    <n v="0"/>
    <n v="72894"/>
    <n v="0"/>
    <n v="0"/>
    <n v="0"/>
    <n v="0"/>
    <n v="0"/>
    <n v="0"/>
    <n v="0"/>
    <n v="0"/>
    <m/>
    <m/>
    <m/>
    <n v="0"/>
  </r>
  <r>
    <n v="890000600"/>
    <s v="ESE HOSPITAL LA MISERICORDIA"/>
    <s v="1FE"/>
    <n v="3419223"/>
    <s v="1FE3419223"/>
    <s v="890000600_1FE3419223"/>
    <d v="2023-07-27T15:00:00"/>
    <d v="2023-07-27T15:00:00"/>
    <n v="76235"/>
    <n v="76235"/>
    <s v="SIN CONTRATO"/>
    <s v="CALARCA QUINDIO"/>
    <s v="EVENTO SOAT PLENO"/>
    <x v="1"/>
    <n v="0"/>
    <m/>
    <s v="Devuelta"/>
    <d v="2023-07-27T00:00:00"/>
    <d v="2023-12-14T00:00:00"/>
    <m/>
    <d v="2024-01-10T00:00:00"/>
    <n v="76235"/>
    <s v="DEVOLUCION"/>
    <s v="AUT: SE REALIZA DEVOLUCIÓN DE FACTURA CON SOPORTES COMPLETOS, FACTURA NO CUENTA CON AUTORIZACIÓN PARA LOS SERVICIOS FACTURADOS, FAVOR COMUNICARSE CON EL ÁREA  ENCARGADA, SOLICITARLA A LA capautorizaciones@epsdelagente.com.co. LUIS ERNESTO GUERRERO GALEANO"/>
    <s v="AUTORIZACION"/>
    <s v="Urgencias"/>
    <s v="Urgencias"/>
    <n v="0"/>
    <n v="76235"/>
    <n v="0"/>
    <n v="0"/>
    <n v="0"/>
    <n v="0"/>
    <n v="0"/>
    <n v="0"/>
    <n v="0"/>
    <n v="0"/>
    <m/>
    <m/>
    <m/>
    <n v="0"/>
  </r>
  <r>
    <n v="890000600"/>
    <s v="ESE HOSPITAL LA MISERICORDIA"/>
    <s v="1FE"/>
    <n v="3389114"/>
    <s v="1FE3389114"/>
    <s v="890000600_1FE3389114"/>
    <d v="2022-07-19T18:45:00"/>
    <d v="2022-07-19T18:45:00"/>
    <n v="80832"/>
    <n v="80832"/>
    <s v="SIN CONTRATO"/>
    <s v="CALARCA QUINDIO"/>
    <s v="EVENTO SOAT PLENO"/>
    <x v="1"/>
    <n v="0"/>
    <m/>
    <s v="Devuelta"/>
    <d v="2022-07-19T00:00:00"/>
    <d v="2022-08-05T00:00:00"/>
    <d v="2022-08-05T00:00:00"/>
    <d v="2022-08-12T00:00:00"/>
    <n v="80832"/>
    <s v="DEVOLUCION"/>
    <s v="COVID-19: SE DEVUELVE FACTURA, SE EVIDENCIA QUE EL ANTIGENO NO LO REPORTARON A COMFENALCO VALLE, SE EVIDENCIA           ASEGURADORA DESCONOCIDA, FAVOR CORREGIR Y ENVIAR PARA TRAMIT DE PAGO.              NANCY                                                                                                                                                                                                                                                                                                                                                                                                                                                                                                                                "/>
    <s v="COVID-19"/>
    <s v="NULL"/>
    <s v="Ambulatorio"/>
    <n v="0"/>
    <n v="80832"/>
    <n v="0"/>
    <n v="0"/>
    <n v="0"/>
    <n v="0"/>
    <n v="0"/>
    <n v="0"/>
    <n v="0"/>
    <n v="0"/>
    <m/>
    <m/>
    <m/>
    <n v="0"/>
  </r>
  <r>
    <n v="890000600"/>
    <s v="ESE HOSPITAL LA MISERICORDIA"/>
    <s v="FE"/>
    <n v="3340057"/>
    <s v="FE3340057"/>
    <s v="890000600_FE3340057"/>
    <d v="2021-01-15T08:24:00"/>
    <d v="2021-01-15T08:24:00"/>
    <n v="82076"/>
    <n v="82076"/>
    <s v="SIN CONTRATO"/>
    <s v="CALARCA QUINDIO"/>
    <s v="EVENTO SOAT PLENO"/>
    <x v="1"/>
    <n v="0"/>
    <m/>
    <s v="Devuelta"/>
    <d v="2021-01-15T00:00:00"/>
    <d v="2022-10-19T00:00:00"/>
    <d v="2022-10-19T00:00:00"/>
    <d v="2022-10-20T00:00:00"/>
    <n v="82076"/>
    <s v="DEVOLUCION"/>
    <s v="AUT:Se devuelve factura NO se evidencia autorizacion porque están enviando la solicitud de AUT. a un correo errado, por favor solicitar nueva autorizacion al correo: capvalle@ epsdelagente.com.co o capautorizaciones@epsdelagente.com.co                                                                                                                                                                                                                                                                                                                                                                                                                                                                                                     "/>
    <s v="AUTORIZACION"/>
    <s v="NULL"/>
    <s v="Ambulatorio"/>
    <n v="0"/>
    <n v="82076"/>
    <n v="0"/>
    <n v="0"/>
    <n v="0"/>
    <n v="0"/>
    <n v="0"/>
    <n v="0"/>
    <n v="0"/>
    <n v="0"/>
    <m/>
    <m/>
    <m/>
    <n v="0"/>
  </r>
  <r>
    <n v="890000600"/>
    <s v="ESE HOSPITAL LA MISERICORDIA"/>
    <s v="1FE"/>
    <n v="3416604"/>
    <s v="1FE3416604"/>
    <s v="890000600_1FE3416604"/>
    <d v="2023-07-02T17:38:00"/>
    <d v="2023-07-02T17:38:00"/>
    <n v="83338"/>
    <n v="83338"/>
    <s v="SIN CONTRATO"/>
    <s v="CALARCA QUINDIO"/>
    <s v="EVENTO SOAT PLENO"/>
    <x v="1"/>
    <n v="0"/>
    <m/>
    <s v="Devuelta"/>
    <d v="2023-07-02T00:00:00"/>
    <d v="2023-12-14T00:00:00"/>
    <m/>
    <d v="2023-12-27T00:00:00"/>
    <n v="83338"/>
    <s v="DEVOLUCION"/>
    <s v="AUT: SE REALIZA DEVOLUCIÓN DE FACTURA, LA AUTORIZACIÓN # 232119999541754 ESTÁ GENERADA PARA OTRO PRESTADOR NIT 800030924 - HOSPITAL LA BUENA ESPERANZA ESE, POR FAVOR COMUNICARSE CON EL ÁREA ENCARGADA. LUIS ERNESTO GUERRERO GALEANO"/>
    <s v="AUTORIZACION"/>
    <s v="Urgencias"/>
    <s v="Urgencias"/>
    <n v="0"/>
    <n v="83338"/>
    <n v="0"/>
    <n v="0"/>
    <n v="0"/>
    <n v="0"/>
    <n v="0"/>
    <n v="0"/>
    <n v="0"/>
    <n v="0"/>
    <m/>
    <m/>
    <m/>
    <n v="0"/>
  </r>
  <r>
    <n v="890000600"/>
    <s v="ESE HOSPITAL LA MISERICORDIA"/>
    <s v="FE"/>
    <n v="3340135"/>
    <s v="FE3340135"/>
    <s v="890000600_FE3340135"/>
    <d v="2021-01-15T11:10:00"/>
    <d v="2021-01-15T11:10:00"/>
    <n v="122963"/>
    <n v="122963"/>
    <s v="SIN CONTRATO"/>
    <s v="CALARCA QUINDIO"/>
    <s v="EVENTO SOAT PLENO"/>
    <x v="1"/>
    <n v="0"/>
    <m/>
    <s v="Devuelta"/>
    <d v="2021-01-15T00:00:00"/>
    <d v="2022-10-19T00:00:00"/>
    <d v="2022-10-19T00:00:00"/>
    <d v="2022-10-20T00:00:00"/>
    <n v="122963"/>
    <s v="DEVOLUCION"/>
    <s v="AUT:Se devuelve factura NO se evidencia autorizacion porque están enviando la solicitud de AUT. a un correo errado, por favor solicitar nueva autorizacion al correo: capvalle@ epsdelagente.com.co o capautorizaciones@epsdelagente.com.co                                                                                                                                                                                                                                                                                                                                                                                                                                                                                                     "/>
    <s v="AUTORIZACION"/>
    <s v="NULL"/>
    <s v="Ambulatorio"/>
    <n v="0"/>
    <n v="122963"/>
    <n v="0"/>
    <n v="0"/>
    <n v="0"/>
    <n v="0"/>
    <n v="0"/>
    <n v="0"/>
    <n v="0"/>
    <n v="0"/>
    <m/>
    <m/>
    <m/>
    <n v="0"/>
  </r>
  <r>
    <n v="890000600"/>
    <s v="ESE HOSPITAL LA MISERICORDIA"/>
    <s v="1FE"/>
    <n v="3395548"/>
    <s v="1FE3395548"/>
    <s v="890000600_1FE3395548"/>
    <d v="2022-09-28T04:03:00"/>
    <d v="2022-09-28T04:03:00"/>
    <n v="139482"/>
    <n v="139482"/>
    <s v="SIN CONTRATO"/>
    <s v="CALARCA QUINDIO"/>
    <s v="EVENTO SOAT PLENO"/>
    <x v="1"/>
    <n v="0"/>
    <m/>
    <s v="Devuelta"/>
    <d v="2022-09-28T00:00:00"/>
    <d v="2022-10-04T00:00:00"/>
    <d v="2022-10-04T00:00:00"/>
    <d v="2022-10-04T00:00:00"/>
    <n v="139482"/>
    <s v="DEVOLUCION"/>
    <s v="AUT_DEVOLUCION DE FACTURA CON SOPORTES COMPLETOS; 1.NO SE EVIDENCIA AUTORIZACIN PARA LOS SERVICIOS FACTURADOS.          2.LAS LINEA DE ATENCION DE URGECIAS 018000185462 (servicio 2 4 horas)  3168341823 (servicio 24 horas) CORREO ELECTRONICOautorizacionescap@epsdelagente.com.co EGRESOS HOSPITALARIOS capautorizaciones@epsdelagente.com.co                       3. UNA VEZ SOLICITADA LA AUTORIZACION PRESENTAR NUEVAMEMTE. KEVIN YALANDA                                                                                                                                                                                                                                                                                               "/>
    <s v="AUTORIZACION"/>
    <s v="NULL"/>
    <s v="Ambulatorio"/>
    <n v="0"/>
    <n v="139482"/>
    <n v="0"/>
    <n v="0"/>
    <n v="0"/>
    <n v="0"/>
    <n v="0"/>
    <n v="0"/>
    <n v="0"/>
    <n v="0"/>
    <m/>
    <m/>
    <m/>
    <n v="0"/>
  </r>
  <r>
    <n v="890000600"/>
    <s v="ESE HOSPITAL LA MISERICORDIA"/>
    <s v="FE"/>
    <n v="3338978"/>
    <s v="FE3338978"/>
    <s v="890000600_FE3338978"/>
    <d v="2021-01-05T10:36:00"/>
    <d v="2021-01-05T10:36:00"/>
    <n v="217000"/>
    <n v="217000"/>
    <s v="SIN CONTRATO"/>
    <s v="CALARCA QUINDIO"/>
    <s v="EVENTO SOAT PLENO"/>
    <x v="1"/>
    <n v="0"/>
    <m/>
    <s v="Devuelta"/>
    <d v="2021-01-05T00:00:00"/>
    <d v="2022-10-19T00:00:00"/>
    <d v="2022-10-19T00:00:00"/>
    <d v="2022-10-26T00:00:00"/>
    <n v="217000"/>
    <s v="DEVOLUCION"/>
    <s v="COVID-19: SE DEVUELVE NO ESTÁ REPORTADA EN SISMUESTRA CON LA EPS COMFENALCO, NO SE EVIDENCIA REPORTE DE QUE EPS         ES. NANCY                                                                                                                                                                                                                                                                                                                                                                                                                                                                                                                                                                                                               "/>
    <s v="COVID-19"/>
    <s v="NULL"/>
    <s v="Ambulatorio"/>
    <n v="0"/>
    <n v="217000"/>
    <n v="0"/>
    <n v="0"/>
    <n v="0"/>
    <n v="0"/>
    <n v="0"/>
    <n v="0"/>
    <n v="0"/>
    <n v="0"/>
    <m/>
    <m/>
    <m/>
    <n v="0"/>
  </r>
  <r>
    <n v="890000600"/>
    <s v="ESE HOSPITAL LA MISERICORDIA"/>
    <s v="1FE"/>
    <n v="3369418"/>
    <s v="1FE3369418"/>
    <s v="890000600_1FE3369418"/>
    <d v="2022-01-13T15:35:00"/>
    <d v="2022-01-13T15:35:00"/>
    <n v="242025"/>
    <n v="242025"/>
    <s v="SIN CONTRATO"/>
    <s v="CALARCA QUINDIO"/>
    <s v="EVENTO SOAT PLENO"/>
    <x v="1"/>
    <n v="0"/>
    <m/>
    <s v="Devuelta"/>
    <d v="2022-01-13T00:00:00"/>
    <d v="2022-10-19T00:00:00"/>
    <d v="2022-10-19T00:00:00"/>
    <d v="2022-10-20T00:00:00"/>
    <n v="242025"/>
    <s v="DEVOLUCION"/>
    <s v="AUT:Se devuelve factura NO se evidencia autorizacion porque para el servicio, el correo al que estan enviando la solici favor solicitar nueva autorizacion al correo: capvalle@ epsdelagente.com.co o capautorizaciones@epsdelagente.com.co                                                                                                                                                                                                                                                                                                                                                                                                                                                                                                     "/>
    <s v="AUTORIZACION"/>
    <s v="NULL"/>
    <s v="Ambulatorio"/>
    <n v="0"/>
    <n v="242025"/>
    <n v="0"/>
    <n v="0"/>
    <n v="0"/>
    <n v="0"/>
    <n v="0"/>
    <n v="0"/>
    <n v="0"/>
    <n v="0"/>
    <m/>
    <m/>
    <m/>
    <n v="0"/>
  </r>
  <r>
    <n v="890000600"/>
    <s v="ESE HOSPITAL LA MISERICORDIA"/>
    <s v="1FE"/>
    <n v="3417781"/>
    <s v="1FE3417781"/>
    <s v="890000600_1FE3417781"/>
    <d v="2023-07-11T19:07:00"/>
    <d v="2023-07-11T19:07:00"/>
    <n v="263713"/>
    <n v="263713"/>
    <s v="SIN CONTRATO"/>
    <s v="CALARCA QUINDIO"/>
    <s v="EVENTO SOAT PLENO"/>
    <x v="1"/>
    <n v="0"/>
    <m/>
    <s v="Devuelta"/>
    <d v="2023-07-11T00:00:00"/>
    <d v="2023-12-14T00:00:00"/>
    <m/>
    <d v="2023-12-27T00:00:00"/>
    <n v="263713"/>
    <s v="DEVOLUCION"/>
    <s v="AUT: SE REALIZA DEVOLUCIÓN DE FACTURA, LA AUTORIZACIÓN # 122300012289 ESTÁ GENERADA PARA OTRO PRESTADOR NIT 891410661 - ESE HOSPITAL SANTA ANA, POR FAVOR COMUNICARSE CON EL ÁREA ENCARGADA. LUIS ERNESTO GUERRERO GALEANO "/>
    <s v="AUTORIZACION"/>
    <s v="Urgencias"/>
    <s v="Urgencias"/>
    <n v="0"/>
    <n v="263713"/>
    <n v="0"/>
    <n v="0"/>
    <n v="0"/>
    <n v="0"/>
    <n v="0"/>
    <n v="0"/>
    <n v="0"/>
    <n v="0"/>
    <m/>
    <m/>
    <m/>
    <n v="0"/>
  </r>
  <r>
    <n v="890000600"/>
    <s v="ESE HOSPITAL LA MISERICORDIA"/>
    <s v="1FE"/>
    <n v="3399033"/>
    <s v="1FE3399033"/>
    <s v="890000600_1FE3399033"/>
    <d v="2022-11-09T00:05:00"/>
    <d v="2022-11-09T00:05:00"/>
    <n v="276797"/>
    <n v="276797"/>
    <s v="SIN CONTRATO"/>
    <s v="CALARCA QUINDIO"/>
    <s v="EVENTO SOAT PLENO"/>
    <x v="1"/>
    <n v="0"/>
    <m/>
    <s v="Devuelta"/>
    <d v="2022-11-09T00:00:00"/>
    <d v="2022-12-09T00:00:00"/>
    <d v="2022-12-09T00:00:00"/>
    <d v="2022-12-15T00:00:00"/>
    <n v="276797"/>
    <s v="DEVOLUCION"/>
    <s v="AUT:Se objeta factura ya que no se enocntró autorizacion para el servicio, el correo al que estan enviando la solici    tud de AUT está errado es:capvalle@epsdelagente.com.co por favor solicitar AUT al correo mencionado.      NANCY                                                                                                                                                                                                                                                                                                                                                                                                                                                                                                         "/>
    <s v="AUTORIZACION"/>
    <s v="NULL"/>
    <s v="Ambulatorio"/>
    <n v="0"/>
    <n v="276797"/>
    <n v="0"/>
    <n v="0"/>
    <n v="0"/>
    <n v="0"/>
    <n v="0"/>
    <n v="0"/>
    <n v="0"/>
    <n v="0"/>
    <m/>
    <m/>
    <m/>
    <n v="0"/>
  </r>
  <r>
    <n v="890000600"/>
    <s v="ESE HOSPITAL LA MISERICORDIA"/>
    <s v="HMC"/>
    <n v="1187452"/>
    <s v="HMC1187452"/>
    <s v="890000600_HMC1187452"/>
    <d v="2007-06-28T00:00:00"/>
    <d v="2007-06-28T00:00:00"/>
    <n v="2641"/>
    <n v="2641"/>
    <s v="SIN CONTRATO"/>
    <s v="CALARCA QUINDIO"/>
    <s v="EVENTO SOAT PLENO"/>
    <x v="2"/>
    <n v="0"/>
    <m/>
    <m/>
    <m/>
    <m/>
    <m/>
    <m/>
    <n v="0"/>
    <m/>
    <m/>
    <m/>
    <m/>
    <m/>
    <n v="0"/>
    <n v="0"/>
    <n v="2641"/>
    <n v="0"/>
    <n v="0"/>
    <n v="0"/>
    <n v="0"/>
    <n v="0"/>
    <n v="0"/>
    <n v="0"/>
    <m/>
    <m/>
    <m/>
    <n v="0"/>
  </r>
  <r>
    <n v="890000600"/>
    <s v="ESE HOSPITAL LA MISERICORDIA"/>
    <s v="HMC"/>
    <n v="1138246"/>
    <s v="HMC1138246"/>
    <s v="890000600_HMC1138246"/>
    <d v="2007-04-26T00:00:00"/>
    <d v="2007-04-26T00:00:00"/>
    <n v="3135"/>
    <n v="3135"/>
    <s v="SIN CONTRATO"/>
    <s v="CALARCA QUINDIO"/>
    <s v="EVENTO SOAT PLENO"/>
    <x v="2"/>
    <n v="0"/>
    <m/>
    <m/>
    <m/>
    <m/>
    <m/>
    <m/>
    <n v="0"/>
    <m/>
    <m/>
    <m/>
    <m/>
    <m/>
    <n v="0"/>
    <n v="0"/>
    <n v="3135"/>
    <n v="0"/>
    <n v="0"/>
    <n v="0"/>
    <n v="0"/>
    <n v="0"/>
    <n v="0"/>
    <n v="0"/>
    <m/>
    <m/>
    <m/>
    <n v="0"/>
  </r>
  <r>
    <n v="890000600"/>
    <s v="ESE HOSPITAL LA MISERICORDIA"/>
    <m/>
    <n v="3161654"/>
    <s v="3161654"/>
    <s v="890000600_3161654"/>
    <d v="2017-06-06T17:06:00"/>
    <d v="2017-06-06T17:06:00"/>
    <n v="3400"/>
    <n v="3400"/>
    <s v="SIN CONTRATO"/>
    <s v="CALARCA QUINDIO"/>
    <s v="EVENTO SOAT PLENO"/>
    <x v="2"/>
    <n v="0"/>
    <m/>
    <m/>
    <m/>
    <m/>
    <m/>
    <m/>
    <n v="0"/>
    <m/>
    <m/>
    <m/>
    <m/>
    <m/>
    <n v="0"/>
    <n v="0"/>
    <n v="3400"/>
    <n v="0"/>
    <n v="0"/>
    <n v="0"/>
    <n v="0"/>
    <n v="0"/>
    <n v="0"/>
    <n v="0"/>
    <m/>
    <m/>
    <m/>
    <n v="0"/>
  </r>
  <r>
    <n v="890000600"/>
    <s v="ESE HOSPITAL LA MISERICORDIA"/>
    <m/>
    <n v="3182768"/>
    <s v="3182768"/>
    <s v="890000600_3182768"/>
    <d v="2017-11-09T08:44:00"/>
    <d v="2017-11-09T08:44:00"/>
    <n v="13600"/>
    <n v="13600"/>
    <s v="SIN CONTRATO"/>
    <s v="CALARCA QUINDIO"/>
    <s v="EVENTO SOAT PLENO"/>
    <x v="2"/>
    <n v="0"/>
    <m/>
    <m/>
    <m/>
    <m/>
    <m/>
    <m/>
    <n v="0"/>
    <m/>
    <m/>
    <m/>
    <m/>
    <m/>
    <n v="0"/>
    <n v="0"/>
    <n v="13600"/>
    <n v="0"/>
    <n v="0"/>
    <n v="0"/>
    <n v="0"/>
    <n v="0"/>
    <n v="0"/>
    <n v="0"/>
    <m/>
    <m/>
    <m/>
    <n v="0"/>
  </r>
  <r>
    <n v="890000600"/>
    <s v="ESE HOSPITAL LA MISERICORDIA"/>
    <s v="HMC"/>
    <n v="409576"/>
    <s v="HMC409576"/>
    <s v="890000600_HMC409576"/>
    <d v="2004-03-21T00:00:00"/>
    <d v="2004-03-21T00:00:00"/>
    <n v="23500"/>
    <n v="23500"/>
    <s v="SIN CONTRATO"/>
    <s v="CALARCA QUINDIO"/>
    <s v="EVENTO SOAT PLENO"/>
    <x v="2"/>
    <n v="0"/>
    <m/>
    <m/>
    <m/>
    <m/>
    <m/>
    <m/>
    <n v="0"/>
    <m/>
    <m/>
    <m/>
    <m/>
    <m/>
    <n v="0"/>
    <n v="0"/>
    <n v="23500"/>
    <n v="0"/>
    <n v="0"/>
    <n v="0"/>
    <n v="0"/>
    <n v="0"/>
    <n v="0"/>
    <n v="0"/>
    <m/>
    <m/>
    <m/>
    <n v="0"/>
  </r>
  <r>
    <n v="890000600"/>
    <s v="ESE HOSPITAL LA MISERICORDIA"/>
    <s v="HMC"/>
    <n v="416193"/>
    <s v="HMC416193"/>
    <s v="890000600_HMC416193"/>
    <d v="2004-04-04T00:00:00"/>
    <d v="2004-04-04T00:00:00"/>
    <n v="23500"/>
    <n v="23500"/>
    <s v="SIN CONTRATO"/>
    <s v="CALARCA QUINDIO"/>
    <s v="EVENTO SOAT PLENO"/>
    <x v="2"/>
    <n v="0"/>
    <m/>
    <m/>
    <m/>
    <m/>
    <m/>
    <m/>
    <n v="0"/>
    <m/>
    <m/>
    <m/>
    <m/>
    <m/>
    <n v="0"/>
    <n v="0"/>
    <n v="23500"/>
    <n v="0"/>
    <n v="0"/>
    <n v="0"/>
    <n v="0"/>
    <n v="0"/>
    <n v="0"/>
    <n v="0"/>
    <m/>
    <m/>
    <m/>
    <n v="0"/>
  </r>
  <r>
    <n v="890000600"/>
    <s v="ESE HOSPITAL LA MISERICORDIA"/>
    <m/>
    <n v="2935485"/>
    <s v="2935485"/>
    <s v="890000600_2935485"/>
    <d v="2013-07-03T00:00:00"/>
    <d v="2013-07-03T00:00:00"/>
    <n v="38734"/>
    <n v="26119"/>
    <s v="SIN CONTRATO"/>
    <s v="CALARCA QUINDIO"/>
    <s v="EVENTO SOAT PLENO"/>
    <x v="2"/>
    <n v="0"/>
    <m/>
    <m/>
    <m/>
    <m/>
    <m/>
    <m/>
    <n v="0"/>
    <m/>
    <m/>
    <m/>
    <m/>
    <m/>
    <n v="0"/>
    <n v="0"/>
    <n v="26119"/>
    <n v="0"/>
    <n v="0"/>
    <n v="0"/>
    <n v="0"/>
    <n v="0"/>
    <n v="0"/>
    <n v="0"/>
    <m/>
    <m/>
    <m/>
    <n v="0"/>
  </r>
  <r>
    <n v="890000600"/>
    <s v="ESE HOSPITAL LA MISERICORDIA"/>
    <s v="HMC"/>
    <n v="812728"/>
    <s v="HMC812728"/>
    <s v="890000600_HMC812728"/>
    <d v="2005-12-09T00:00:00"/>
    <d v="2005-12-09T00:00:00"/>
    <n v="26234"/>
    <n v="26234"/>
    <s v="SIN CONTRATO"/>
    <s v="CALARCA QUINDIO"/>
    <s v="EVENTO SOAT PLENO"/>
    <x v="2"/>
    <n v="0"/>
    <m/>
    <m/>
    <m/>
    <m/>
    <m/>
    <m/>
    <n v="0"/>
    <m/>
    <m/>
    <m/>
    <m/>
    <m/>
    <n v="0"/>
    <n v="0"/>
    <n v="26234"/>
    <n v="0"/>
    <n v="0"/>
    <n v="0"/>
    <n v="0"/>
    <n v="0"/>
    <n v="0"/>
    <n v="0"/>
    <m/>
    <m/>
    <m/>
    <n v="0"/>
  </r>
  <r>
    <n v="890000600"/>
    <s v="ESE HOSPITAL LA MISERICORDIA"/>
    <s v="HMC"/>
    <n v="809171"/>
    <s v="HMC809171"/>
    <s v="890000600_HMC809171"/>
    <d v="2005-12-03T00:00:00"/>
    <d v="2005-12-03T00:00:00"/>
    <n v="26688"/>
    <n v="26688"/>
    <s v="SIN CONTRATO"/>
    <s v="CALARCA QUINDIO"/>
    <s v="EVENTO SOAT PLENO"/>
    <x v="2"/>
    <n v="0"/>
    <m/>
    <m/>
    <m/>
    <m/>
    <m/>
    <m/>
    <n v="0"/>
    <m/>
    <m/>
    <m/>
    <m/>
    <m/>
    <n v="0"/>
    <n v="0"/>
    <n v="26688"/>
    <n v="0"/>
    <n v="0"/>
    <n v="0"/>
    <n v="0"/>
    <n v="0"/>
    <n v="0"/>
    <n v="0"/>
    <m/>
    <m/>
    <m/>
    <n v="0"/>
  </r>
  <r>
    <n v="890000600"/>
    <s v="ESE HOSPITAL LA MISERICORDIA"/>
    <m/>
    <n v="1045"/>
    <s v="1045"/>
    <s v="890000600_1045"/>
    <d v="2006-03-31T00:00:00"/>
    <d v="2006-03-31T00:00:00"/>
    <n v="26800"/>
    <n v="26800"/>
    <s v="SIN CONTRATO"/>
    <s v="CALARCA QUINDIO"/>
    <s v="EVENTO SOAT PLENO"/>
    <x v="2"/>
    <n v="0"/>
    <m/>
    <m/>
    <m/>
    <m/>
    <m/>
    <m/>
    <n v="0"/>
    <m/>
    <m/>
    <m/>
    <m/>
    <m/>
    <n v="0"/>
    <n v="0"/>
    <n v="26800"/>
    <n v="0"/>
    <n v="0"/>
    <n v="0"/>
    <n v="0"/>
    <n v="0"/>
    <n v="0"/>
    <n v="0"/>
    <m/>
    <m/>
    <m/>
    <n v="0"/>
  </r>
  <r>
    <n v="890000600"/>
    <s v="ESE HOSPITAL LA MISERICORDIA"/>
    <m/>
    <s v="BAR11"/>
    <s v="BAR11"/>
    <s v="890000600_BAR11"/>
    <d v="2006-10-11T00:00:00"/>
    <d v="2006-10-11T00:00:00"/>
    <n v="27552"/>
    <n v="27552"/>
    <s v="SIN CONTRATO"/>
    <s v="CALARCA QUINDIO"/>
    <s v="EVENTO SOAT PLENO"/>
    <x v="2"/>
    <n v="0"/>
    <m/>
    <m/>
    <m/>
    <m/>
    <m/>
    <m/>
    <n v="0"/>
    <m/>
    <m/>
    <m/>
    <m/>
    <m/>
    <n v="0"/>
    <n v="0"/>
    <n v="27552"/>
    <n v="0"/>
    <n v="0"/>
    <n v="0"/>
    <n v="0"/>
    <n v="0"/>
    <n v="0"/>
    <n v="0"/>
    <m/>
    <m/>
    <m/>
    <n v="0"/>
  </r>
  <r>
    <n v="890000600"/>
    <s v="ESE HOSPITAL LA MISERICORDIA"/>
    <m/>
    <n v="884"/>
    <s v="884"/>
    <s v="890000600_884"/>
    <d v="2006-02-02T00:00:00"/>
    <d v="2006-02-02T00:00:00"/>
    <n v="28388"/>
    <n v="28388"/>
    <s v="SIN CONTRATO"/>
    <s v="CALARCA QUINDIO"/>
    <s v="EVENTO SOAT PLENO"/>
    <x v="2"/>
    <n v="0"/>
    <m/>
    <m/>
    <m/>
    <m/>
    <m/>
    <m/>
    <n v="0"/>
    <m/>
    <m/>
    <m/>
    <m/>
    <m/>
    <n v="0"/>
    <n v="0"/>
    <n v="28388"/>
    <n v="0"/>
    <n v="0"/>
    <n v="0"/>
    <n v="0"/>
    <n v="0"/>
    <n v="0"/>
    <n v="0"/>
    <m/>
    <m/>
    <m/>
    <n v="0"/>
  </r>
  <r>
    <n v="890000600"/>
    <s v="ESE HOSPITAL LA MISERICORDIA"/>
    <s v="HMC"/>
    <n v="829886"/>
    <s v="HMC829886"/>
    <s v="890000600_HMC829886"/>
    <d v="2006-01-05T00:00:00"/>
    <d v="2006-01-05T00:00:00"/>
    <n v="28388"/>
    <n v="28388"/>
    <s v="SIN CONTRATO"/>
    <s v="CALARCA QUINDIO"/>
    <s v="EVENTO SOAT PLENO"/>
    <x v="2"/>
    <n v="0"/>
    <m/>
    <m/>
    <m/>
    <m/>
    <m/>
    <m/>
    <n v="0"/>
    <m/>
    <m/>
    <m/>
    <m/>
    <m/>
    <n v="0"/>
    <n v="0"/>
    <n v="28388"/>
    <n v="0"/>
    <n v="0"/>
    <n v="0"/>
    <n v="0"/>
    <n v="0"/>
    <n v="0"/>
    <n v="0"/>
    <m/>
    <m/>
    <m/>
    <n v="0"/>
  </r>
  <r>
    <n v="890000600"/>
    <s v="ESE HOSPITAL LA MISERICORDIA"/>
    <s v="HMC"/>
    <n v="829173"/>
    <s v="HMC829173"/>
    <s v="890000600_HMC829173"/>
    <d v="2006-01-03T00:00:00"/>
    <d v="2006-01-03T00:00:00"/>
    <n v="28792"/>
    <n v="28792"/>
    <s v="SIN CONTRATO"/>
    <s v="CALARCA QUINDIO"/>
    <s v="EVENTO SOAT PLENO"/>
    <x v="2"/>
    <n v="0"/>
    <m/>
    <m/>
    <m/>
    <m/>
    <m/>
    <m/>
    <n v="0"/>
    <m/>
    <m/>
    <m/>
    <m/>
    <m/>
    <n v="0"/>
    <n v="0"/>
    <n v="28792"/>
    <n v="0"/>
    <n v="0"/>
    <n v="0"/>
    <n v="0"/>
    <n v="0"/>
    <n v="0"/>
    <n v="0"/>
    <m/>
    <m/>
    <m/>
    <n v="0"/>
  </r>
  <r>
    <n v="890000600"/>
    <s v="ESE HOSPITAL LA MISERICORDIA"/>
    <m/>
    <n v="1421"/>
    <s v="1421"/>
    <s v="890000600_1421"/>
    <d v="2006-08-31T00:00:00"/>
    <d v="2006-08-31T00:00:00"/>
    <n v="32888"/>
    <n v="32888"/>
    <s v="SIN CONTRATO"/>
    <s v="CALARCA QUINDIO"/>
    <s v="EVENTO SOAT PLENO"/>
    <x v="2"/>
    <n v="0"/>
    <m/>
    <m/>
    <m/>
    <m/>
    <m/>
    <m/>
    <n v="0"/>
    <m/>
    <m/>
    <m/>
    <m/>
    <m/>
    <n v="0"/>
    <n v="0"/>
    <n v="32888"/>
    <n v="0"/>
    <n v="0"/>
    <n v="0"/>
    <n v="0"/>
    <n v="0"/>
    <n v="0"/>
    <n v="0"/>
    <m/>
    <m/>
    <m/>
    <n v="0"/>
  </r>
  <r>
    <n v="890000600"/>
    <s v="ESE HOSPITAL LA MISERICORDIA"/>
    <s v="HMC"/>
    <n v="2385695"/>
    <s v="HMC2385695"/>
    <s v="890000600_HMC2385695"/>
    <d v="2010-11-05T00:00:00"/>
    <d v="2010-11-05T00:00:00"/>
    <n v="34671"/>
    <n v="34671"/>
    <s v="SIN CONTRATO"/>
    <s v="CALARCA QUINDIO"/>
    <s v="EVENTO SOAT PLENO"/>
    <x v="2"/>
    <n v="0"/>
    <m/>
    <m/>
    <m/>
    <m/>
    <m/>
    <m/>
    <n v="0"/>
    <m/>
    <m/>
    <m/>
    <m/>
    <m/>
    <n v="0"/>
    <n v="0"/>
    <n v="34671"/>
    <n v="0"/>
    <n v="0"/>
    <n v="0"/>
    <n v="0"/>
    <n v="0"/>
    <n v="0"/>
    <n v="0"/>
    <m/>
    <m/>
    <m/>
    <n v="0"/>
  </r>
  <r>
    <n v="890000600"/>
    <s v="ESE HOSPITAL LA MISERICORDIA"/>
    <s v="HMC"/>
    <n v="734060"/>
    <s v="HMC734060"/>
    <s v="890000600_HMC734060"/>
    <d v="2005-08-28T00:00:00"/>
    <d v="2005-08-28T00:00:00"/>
    <n v="44696"/>
    <n v="44696"/>
    <s v="SIN CONTRATO"/>
    <s v="CALARCA QUINDIO"/>
    <s v="EVENTO SOAT PLENO"/>
    <x v="2"/>
    <n v="0"/>
    <m/>
    <m/>
    <m/>
    <m/>
    <m/>
    <m/>
    <n v="0"/>
    <m/>
    <m/>
    <m/>
    <m/>
    <m/>
    <n v="0"/>
    <n v="0"/>
    <n v="44696"/>
    <n v="0"/>
    <n v="0"/>
    <n v="0"/>
    <n v="0"/>
    <n v="0"/>
    <n v="0"/>
    <n v="0"/>
    <m/>
    <m/>
    <m/>
    <n v="0"/>
  </r>
  <r>
    <n v="890000600"/>
    <s v="ESE HOSPITAL LA MISERICORDIA"/>
    <m/>
    <n v="3146654"/>
    <s v="3146654"/>
    <s v="890000600_3146654"/>
    <d v="2017-02-22T16:35:00"/>
    <d v="2017-02-22T16:35:00"/>
    <n v="48400"/>
    <n v="48400"/>
    <s v="SIN CONTRATO"/>
    <s v="CALARCA QUINDIO"/>
    <s v="EVENTO SOAT PLENO"/>
    <x v="2"/>
    <n v="0"/>
    <m/>
    <m/>
    <m/>
    <m/>
    <m/>
    <m/>
    <n v="0"/>
    <m/>
    <m/>
    <m/>
    <m/>
    <m/>
    <n v="0"/>
    <n v="0"/>
    <n v="48400"/>
    <n v="0"/>
    <n v="0"/>
    <n v="0"/>
    <n v="0"/>
    <n v="0"/>
    <n v="0"/>
    <n v="0"/>
    <m/>
    <m/>
    <m/>
    <n v="0"/>
  </r>
  <r>
    <n v="890000600"/>
    <s v="ESE HOSPITAL LA MISERICORDIA"/>
    <m/>
    <n v="3147899"/>
    <s v="3147899"/>
    <s v="890000600_3147899"/>
    <d v="2017-03-01T18:45:00"/>
    <d v="2017-03-01T18:45:00"/>
    <n v="48400"/>
    <n v="48400"/>
    <s v="SIN CONTRATO"/>
    <s v="CALARCA QUINDIO"/>
    <s v="EVENTO SOAT PLENO"/>
    <x v="2"/>
    <n v="0"/>
    <m/>
    <m/>
    <m/>
    <m/>
    <m/>
    <m/>
    <n v="0"/>
    <m/>
    <m/>
    <m/>
    <m/>
    <m/>
    <n v="0"/>
    <n v="0"/>
    <n v="48400"/>
    <n v="0"/>
    <n v="0"/>
    <n v="0"/>
    <n v="0"/>
    <n v="0"/>
    <n v="0"/>
    <n v="0"/>
    <m/>
    <m/>
    <m/>
    <n v="0"/>
  </r>
  <r>
    <n v="890000600"/>
    <s v="ESE HOSPITAL LA MISERICORDIA"/>
    <m/>
    <n v="3147167"/>
    <s v="3147167"/>
    <s v="890000600_3147167"/>
    <d v="2017-02-25T11:12:00"/>
    <d v="2017-02-25T11:12:00"/>
    <n v="58482"/>
    <n v="58482"/>
    <s v="SIN CONTRATO"/>
    <s v="CALARCA QUINDIO"/>
    <s v="EVENTO SOAT PLENO"/>
    <x v="2"/>
    <n v="0"/>
    <m/>
    <m/>
    <m/>
    <m/>
    <m/>
    <m/>
    <n v="0"/>
    <m/>
    <m/>
    <m/>
    <m/>
    <m/>
    <n v="0"/>
    <n v="0"/>
    <n v="58482"/>
    <n v="0"/>
    <n v="0"/>
    <n v="0"/>
    <n v="0"/>
    <n v="0"/>
    <n v="0"/>
    <n v="0"/>
    <m/>
    <m/>
    <m/>
    <n v="0"/>
  </r>
  <r>
    <n v="890000600"/>
    <s v="ESE HOSPITAL LA MISERICORDIA"/>
    <m/>
    <n v="3183407"/>
    <s v="3183407"/>
    <s v="890000600_3183407"/>
    <d v="2017-11-13T13:27:00"/>
    <d v="2017-11-13T13:27:00"/>
    <n v="62657"/>
    <n v="62657"/>
    <s v="SIN CONTRATO"/>
    <s v="CALARCA QUINDIO"/>
    <s v="EVENTO SOAT PLENO"/>
    <x v="2"/>
    <n v="0"/>
    <m/>
    <m/>
    <m/>
    <m/>
    <m/>
    <m/>
    <n v="0"/>
    <m/>
    <m/>
    <m/>
    <m/>
    <m/>
    <n v="0"/>
    <n v="0"/>
    <n v="62657"/>
    <n v="0"/>
    <n v="0"/>
    <n v="0"/>
    <n v="0"/>
    <n v="0"/>
    <n v="0"/>
    <n v="0"/>
    <m/>
    <m/>
    <m/>
    <n v="0"/>
  </r>
  <r>
    <n v="890000600"/>
    <s v="ESE HOSPITAL LA MISERICORDIA"/>
    <m/>
    <n v="2991626"/>
    <s v="2991626"/>
    <s v="890000600_2991626"/>
    <d v="2014-06-20T00:00:00"/>
    <d v="2014-06-20T00:00:00"/>
    <n v="66670"/>
    <n v="66670"/>
    <s v="SIN CONTRATO"/>
    <s v="CALARCA QUINDIO"/>
    <s v="EVENTO SOAT PLENO"/>
    <x v="2"/>
    <n v="0"/>
    <m/>
    <m/>
    <m/>
    <m/>
    <m/>
    <m/>
    <n v="0"/>
    <m/>
    <m/>
    <m/>
    <m/>
    <m/>
    <n v="0"/>
    <n v="0"/>
    <n v="66670"/>
    <n v="0"/>
    <n v="0"/>
    <n v="0"/>
    <n v="0"/>
    <n v="0"/>
    <n v="0"/>
    <n v="0"/>
    <m/>
    <m/>
    <m/>
    <n v="0"/>
  </r>
  <r>
    <n v="890000600"/>
    <s v="ESE HOSPITAL LA MISERICORDIA"/>
    <m/>
    <n v="2924566"/>
    <s v="2924566"/>
    <s v="890000600_2924566"/>
    <d v="2013-04-26T00:00:00"/>
    <d v="2013-04-26T00:00:00"/>
    <n v="96674"/>
    <n v="96674"/>
    <s v="SIN CONTRATO"/>
    <s v="CALARCA QUINDIO"/>
    <s v="EVENTO SOAT PLENO"/>
    <x v="2"/>
    <n v="0"/>
    <m/>
    <m/>
    <m/>
    <m/>
    <m/>
    <m/>
    <n v="0"/>
    <m/>
    <m/>
    <m/>
    <m/>
    <m/>
    <n v="0"/>
    <n v="0"/>
    <n v="96674"/>
    <n v="0"/>
    <n v="0"/>
    <n v="0"/>
    <n v="0"/>
    <n v="0"/>
    <n v="0"/>
    <n v="0"/>
    <m/>
    <m/>
    <m/>
    <n v="0"/>
  </r>
  <r>
    <n v="890000600"/>
    <s v="ESE HOSPITAL LA MISERICORDIA"/>
    <m/>
    <n v="3056109"/>
    <s v="3056109"/>
    <s v="890000600_3056109"/>
    <d v="2015-07-04T00:00:00"/>
    <d v="2015-07-04T00:00:00"/>
    <n v="101773"/>
    <n v="101773"/>
    <s v="SIN CONTRATO"/>
    <s v="CALARCA QUINDIO"/>
    <s v="EVENTO SOAT PLENO"/>
    <x v="2"/>
    <n v="0"/>
    <m/>
    <m/>
    <m/>
    <m/>
    <m/>
    <m/>
    <n v="0"/>
    <m/>
    <m/>
    <m/>
    <m/>
    <m/>
    <n v="0"/>
    <n v="0"/>
    <n v="101773"/>
    <n v="0"/>
    <n v="0"/>
    <n v="0"/>
    <n v="0"/>
    <n v="0"/>
    <n v="0"/>
    <n v="0"/>
    <m/>
    <m/>
    <m/>
    <n v="0"/>
  </r>
  <r>
    <n v="890000600"/>
    <s v="ESE HOSPITAL LA MISERICORDIA"/>
    <m/>
    <n v="3148046"/>
    <s v="3148046"/>
    <s v="890000600_3148046"/>
    <d v="2017-03-02T19:54:00"/>
    <d v="2017-03-02T19:54:00"/>
    <n v="130579"/>
    <n v="130579"/>
    <s v="SIN CONTRATO"/>
    <s v="CALARCA QUINDIO"/>
    <s v="EVENTO SOAT PLENO"/>
    <x v="2"/>
    <n v="0"/>
    <m/>
    <m/>
    <m/>
    <m/>
    <m/>
    <m/>
    <n v="0"/>
    <m/>
    <m/>
    <m/>
    <m/>
    <m/>
    <n v="0"/>
    <n v="0"/>
    <n v="130579"/>
    <n v="0"/>
    <n v="0"/>
    <n v="0"/>
    <n v="0"/>
    <n v="0"/>
    <n v="0"/>
    <n v="0"/>
    <m/>
    <m/>
    <m/>
    <n v="0"/>
  </r>
  <r>
    <n v="890000600"/>
    <s v="ESE HOSPITAL LA MISERICORDIA"/>
    <m/>
    <n v="1121"/>
    <s v="1121"/>
    <s v="890000600_1121"/>
    <d v="2006-04-30T00:00:00"/>
    <d v="2006-04-30T00:00:00"/>
    <n v="184711"/>
    <n v="184711"/>
    <s v="SIN CONTRATO"/>
    <s v="CALARCA QUINDIO"/>
    <s v="EVENTO SOAT PLENO"/>
    <x v="2"/>
    <n v="0"/>
    <m/>
    <m/>
    <m/>
    <m/>
    <m/>
    <m/>
    <n v="0"/>
    <m/>
    <m/>
    <m/>
    <m/>
    <m/>
    <n v="0"/>
    <n v="0"/>
    <n v="184711"/>
    <n v="0"/>
    <n v="0"/>
    <n v="0"/>
    <n v="0"/>
    <n v="0"/>
    <n v="0"/>
    <n v="0"/>
    <m/>
    <m/>
    <m/>
    <n v="0"/>
  </r>
  <r>
    <n v="890000600"/>
    <s v="ESE HOSPITAL LA MISERICORDIA"/>
    <s v="1FE"/>
    <n v="3444624"/>
    <s v="1FE3444624"/>
    <s v="890000600_1FE3444624"/>
    <d v="2024-08-30T08:07:00"/>
    <d v="2024-08-30T08:07:00"/>
    <n v="5000"/>
    <n v="5000"/>
    <s v="SIN CONTRATO"/>
    <s v="CALARCA QUINDIO"/>
    <s v="EVENTO SOAT PLENO"/>
    <x v="3"/>
    <n v="5000"/>
    <n v="136697401"/>
    <s v="Finalizada"/>
    <d v="2024-08-30T00:00:00"/>
    <d v="2024-10-01T00:00:00"/>
    <d v="2024-10-30T00:00:00"/>
    <m/>
    <n v="0"/>
    <m/>
    <m/>
    <m/>
    <m/>
    <m/>
    <n v="0"/>
    <n v="0"/>
    <n v="0"/>
    <n v="0"/>
    <n v="0"/>
    <n v="500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3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41">
    <pivotField showAll="0"/>
    <pivotField showAll="0"/>
    <pivotField showAll="0"/>
    <pivotField showAll="0"/>
    <pivotField showAll="0"/>
    <pivotField dataField="1" showAll="0"/>
    <pivotField numFmtId="14" showAll="0"/>
    <pivotField numFmtId="14" showAll="0"/>
    <pivotField numFmtId="171" showAll="0"/>
    <pivotField dataField="1" numFmtId="171" showAll="0"/>
    <pivotField showAll="0"/>
    <pivotField showAll="0"/>
    <pivotField showAll="0"/>
    <pivotField axis="axisRow" showAll="0">
      <items count="5">
        <item x="0"/>
        <item x="1"/>
        <item x="2"/>
        <item x="3"/>
        <item t="default"/>
      </items>
    </pivotField>
    <pivotField numFmtId="171" showAll="0"/>
    <pivotField showAll="0"/>
    <pivotField showAll="0"/>
    <pivotField showAll="0"/>
    <pivotField showAll="0"/>
    <pivotField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3"/>
  </rowFields>
  <rowItems count="5">
    <i>
      <x/>
    </i>
    <i>
      <x v="1"/>
    </i>
    <i>
      <x v="2"/>
    </i>
    <i>
      <x v="3"/>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9"/>
  <sheetViews>
    <sheetView topLeftCell="A42" workbookViewId="0">
      <selection activeCell="G55" sqref="G55"/>
    </sheetView>
  </sheetViews>
  <sheetFormatPr baseColWidth="10" defaultRowHeight="14.5" x14ac:dyDescent="0.35"/>
  <cols>
    <col min="2" max="2" width="29.26953125" bestFit="1" customWidth="1"/>
    <col min="3" max="3" width="8.81640625" customWidth="1"/>
    <col min="4" max="4" width="12.26953125" style="1" customWidth="1"/>
    <col min="5" max="5" width="11.453125" style="3"/>
    <col min="6" max="7" width="11.7265625" style="2" bestFit="1" customWidth="1"/>
    <col min="8" max="8" width="15" style="2" customWidth="1"/>
    <col min="9" max="9" width="17.7265625" style="2" bestFit="1" customWidth="1"/>
    <col min="10" max="10" width="22.26953125" style="2" customWidth="1"/>
  </cols>
  <sheetData>
    <row r="2" spans="1:10" ht="15" thickBot="1" x14ac:dyDescent="0.4">
      <c r="A2" s="73" t="s">
        <v>60</v>
      </c>
      <c r="B2" s="73"/>
      <c r="C2" s="73"/>
      <c r="D2" s="73"/>
      <c r="E2" s="73"/>
      <c r="F2" s="73"/>
      <c r="G2" s="73"/>
      <c r="H2" s="73"/>
      <c r="I2" s="73"/>
      <c r="J2" s="73"/>
    </row>
    <row r="3" spans="1:10" ht="29.5" thickBot="1" x14ac:dyDescent="0.4">
      <c r="A3" s="17" t="s">
        <v>42</v>
      </c>
      <c r="B3" s="18" t="s">
        <v>43</v>
      </c>
      <c r="C3" s="18" t="s">
        <v>45</v>
      </c>
      <c r="D3" s="19" t="s">
        <v>46</v>
      </c>
      <c r="E3" s="19" t="s">
        <v>47</v>
      </c>
      <c r="F3" s="19" t="s">
        <v>49</v>
      </c>
      <c r="G3" s="19" t="s">
        <v>50</v>
      </c>
      <c r="H3" s="19" t="s">
        <v>51</v>
      </c>
      <c r="I3" s="20" t="s">
        <v>52</v>
      </c>
      <c r="J3" s="21" t="s">
        <v>58</v>
      </c>
    </row>
    <row r="4" spans="1:10" x14ac:dyDescent="0.35">
      <c r="A4" s="8">
        <v>890000600</v>
      </c>
      <c r="B4" s="8" t="s">
        <v>44</v>
      </c>
      <c r="C4" s="8" t="s">
        <v>48</v>
      </c>
      <c r="D4" s="9">
        <v>409576</v>
      </c>
      <c r="E4" s="10">
        <v>38067</v>
      </c>
      <c r="F4" s="11">
        <v>23500</v>
      </c>
      <c r="G4" s="11">
        <v>23500</v>
      </c>
      <c r="H4" s="11" t="s">
        <v>53</v>
      </c>
      <c r="I4" s="11" t="s">
        <v>57</v>
      </c>
      <c r="J4" s="7" t="s">
        <v>59</v>
      </c>
    </row>
    <row r="5" spans="1:10" x14ac:dyDescent="0.35">
      <c r="A5" s="4">
        <v>890000600</v>
      </c>
      <c r="B5" s="4" t="s">
        <v>44</v>
      </c>
      <c r="C5" s="4" t="s">
        <v>48</v>
      </c>
      <c r="D5" s="5">
        <v>416193</v>
      </c>
      <c r="E5" s="6">
        <v>38081</v>
      </c>
      <c r="F5" s="7">
        <v>23500</v>
      </c>
      <c r="G5" s="7">
        <v>23500</v>
      </c>
      <c r="H5" s="11" t="s">
        <v>53</v>
      </c>
      <c r="I5" s="11" t="s">
        <v>57</v>
      </c>
      <c r="J5" s="7" t="s">
        <v>59</v>
      </c>
    </row>
    <row r="6" spans="1:10" x14ac:dyDescent="0.35">
      <c r="A6" s="4">
        <v>890000600</v>
      </c>
      <c r="B6" s="4" t="s">
        <v>44</v>
      </c>
      <c r="C6" s="4" t="s">
        <v>48</v>
      </c>
      <c r="D6" s="5">
        <v>734060</v>
      </c>
      <c r="E6" s="6">
        <v>38592</v>
      </c>
      <c r="F6" s="7">
        <v>44696</v>
      </c>
      <c r="G6" s="7">
        <v>44696</v>
      </c>
      <c r="H6" s="11" t="s">
        <v>53</v>
      </c>
      <c r="I6" s="11" t="s">
        <v>57</v>
      </c>
      <c r="J6" s="7" t="s">
        <v>59</v>
      </c>
    </row>
    <row r="7" spans="1:10" x14ac:dyDescent="0.35">
      <c r="A7" s="4">
        <v>890000600</v>
      </c>
      <c r="B7" s="4" t="s">
        <v>44</v>
      </c>
      <c r="C7" s="4" t="s">
        <v>48</v>
      </c>
      <c r="D7" s="5">
        <v>809171</v>
      </c>
      <c r="E7" s="6">
        <v>38689</v>
      </c>
      <c r="F7" s="7">
        <v>26688</v>
      </c>
      <c r="G7" s="7">
        <v>26688</v>
      </c>
      <c r="H7" s="11" t="s">
        <v>53</v>
      </c>
      <c r="I7" s="11" t="s">
        <v>57</v>
      </c>
      <c r="J7" s="7" t="s">
        <v>59</v>
      </c>
    </row>
    <row r="8" spans="1:10" x14ac:dyDescent="0.35">
      <c r="A8" s="4">
        <v>890000600</v>
      </c>
      <c r="B8" s="4" t="s">
        <v>44</v>
      </c>
      <c r="C8" s="4" t="s">
        <v>48</v>
      </c>
      <c r="D8" s="5">
        <v>812728</v>
      </c>
      <c r="E8" s="6">
        <v>38695</v>
      </c>
      <c r="F8" s="7">
        <v>26234</v>
      </c>
      <c r="G8" s="7">
        <v>26234</v>
      </c>
      <c r="H8" s="11" t="s">
        <v>53</v>
      </c>
      <c r="I8" s="11" t="s">
        <v>57</v>
      </c>
      <c r="J8" s="7" t="s">
        <v>59</v>
      </c>
    </row>
    <row r="9" spans="1:10" x14ac:dyDescent="0.35">
      <c r="A9" s="4">
        <v>890000600</v>
      </c>
      <c r="B9" s="4" t="s">
        <v>44</v>
      </c>
      <c r="C9" s="4" t="s">
        <v>48</v>
      </c>
      <c r="D9" s="5">
        <v>829173</v>
      </c>
      <c r="E9" s="6">
        <v>38720</v>
      </c>
      <c r="F9" s="7">
        <v>28792</v>
      </c>
      <c r="G9" s="7">
        <v>28792</v>
      </c>
      <c r="H9" s="11" t="s">
        <v>53</v>
      </c>
      <c r="I9" s="11" t="s">
        <v>57</v>
      </c>
      <c r="J9" s="7" t="s">
        <v>59</v>
      </c>
    </row>
    <row r="10" spans="1:10" x14ac:dyDescent="0.35">
      <c r="A10" s="4">
        <v>890000600</v>
      </c>
      <c r="B10" s="4" t="s">
        <v>44</v>
      </c>
      <c r="C10" s="4" t="s">
        <v>48</v>
      </c>
      <c r="D10" s="5">
        <v>829886</v>
      </c>
      <c r="E10" s="6">
        <v>38722</v>
      </c>
      <c r="F10" s="7">
        <v>28388</v>
      </c>
      <c r="G10" s="7">
        <v>28388</v>
      </c>
      <c r="H10" s="11" t="s">
        <v>53</v>
      </c>
      <c r="I10" s="11" t="s">
        <v>57</v>
      </c>
      <c r="J10" s="7" t="s">
        <v>59</v>
      </c>
    </row>
    <row r="11" spans="1:10" x14ac:dyDescent="0.35">
      <c r="A11" s="4">
        <v>890000600</v>
      </c>
      <c r="B11" s="4" t="s">
        <v>44</v>
      </c>
      <c r="C11" s="4"/>
      <c r="D11" s="5" t="s">
        <v>33</v>
      </c>
      <c r="E11" s="6">
        <v>38750</v>
      </c>
      <c r="F11" s="7">
        <v>28388</v>
      </c>
      <c r="G11" s="7">
        <v>28388</v>
      </c>
      <c r="H11" s="11" t="s">
        <v>53</v>
      </c>
      <c r="I11" s="11" t="s">
        <v>57</v>
      </c>
      <c r="J11" s="7" t="s">
        <v>59</v>
      </c>
    </row>
    <row r="12" spans="1:10" x14ac:dyDescent="0.35">
      <c r="A12" s="4">
        <v>890000600</v>
      </c>
      <c r="B12" s="4" t="s">
        <v>44</v>
      </c>
      <c r="C12" s="4"/>
      <c r="D12" s="5" t="s">
        <v>34</v>
      </c>
      <c r="E12" s="6">
        <v>38807</v>
      </c>
      <c r="F12" s="7">
        <v>26800</v>
      </c>
      <c r="G12" s="7">
        <v>26800</v>
      </c>
      <c r="H12" s="11" t="s">
        <v>53</v>
      </c>
      <c r="I12" s="11" t="s">
        <v>57</v>
      </c>
      <c r="J12" s="7" t="s">
        <v>59</v>
      </c>
    </row>
    <row r="13" spans="1:10" x14ac:dyDescent="0.35">
      <c r="A13" s="4">
        <v>890000600</v>
      </c>
      <c r="B13" s="4" t="s">
        <v>44</v>
      </c>
      <c r="C13" s="4"/>
      <c r="D13" s="5" t="s">
        <v>35</v>
      </c>
      <c r="E13" s="6">
        <v>38837</v>
      </c>
      <c r="F13" s="7">
        <v>184711</v>
      </c>
      <c r="G13" s="7">
        <v>184711</v>
      </c>
      <c r="H13" s="11" t="s">
        <v>53</v>
      </c>
      <c r="I13" s="11" t="s">
        <v>57</v>
      </c>
      <c r="J13" s="7" t="s">
        <v>59</v>
      </c>
    </row>
    <row r="14" spans="1:10" x14ac:dyDescent="0.35">
      <c r="A14" s="4">
        <v>890000600</v>
      </c>
      <c r="B14" s="4" t="s">
        <v>44</v>
      </c>
      <c r="C14" s="4"/>
      <c r="D14" s="5" t="s">
        <v>36</v>
      </c>
      <c r="E14" s="6">
        <v>38960</v>
      </c>
      <c r="F14" s="7">
        <v>32888</v>
      </c>
      <c r="G14" s="7">
        <v>32888</v>
      </c>
      <c r="H14" s="11" t="s">
        <v>53</v>
      </c>
      <c r="I14" s="11" t="s">
        <v>57</v>
      </c>
      <c r="J14" s="7" t="s">
        <v>59</v>
      </c>
    </row>
    <row r="15" spans="1:10" x14ac:dyDescent="0.35">
      <c r="A15" s="4">
        <v>890000600</v>
      </c>
      <c r="B15" s="4" t="s">
        <v>44</v>
      </c>
      <c r="C15" s="4"/>
      <c r="D15" s="5" t="s">
        <v>37</v>
      </c>
      <c r="E15" s="6">
        <v>39001</v>
      </c>
      <c r="F15" s="7">
        <v>27552</v>
      </c>
      <c r="G15" s="7">
        <v>27552</v>
      </c>
      <c r="H15" s="11" t="s">
        <v>53</v>
      </c>
      <c r="I15" s="11" t="s">
        <v>57</v>
      </c>
      <c r="J15" s="7" t="s">
        <v>59</v>
      </c>
    </row>
    <row r="16" spans="1:10" x14ac:dyDescent="0.35">
      <c r="A16" s="4">
        <v>890000600</v>
      </c>
      <c r="B16" s="4" t="s">
        <v>44</v>
      </c>
      <c r="C16" s="4" t="s">
        <v>48</v>
      </c>
      <c r="D16" s="5">
        <v>1138246</v>
      </c>
      <c r="E16" s="6">
        <v>39198</v>
      </c>
      <c r="F16" s="7">
        <v>3135</v>
      </c>
      <c r="G16" s="7">
        <v>3135</v>
      </c>
      <c r="H16" s="11" t="s">
        <v>53</v>
      </c>
      <c r="I16" s="11" t="s">
        <v>57</v>
      </c>
      <c r="J16" s="7" t="s">
        <v>59</v>
      </c>
    </row>
    <row r="17" spans="1:10" x14ac:dyDescent="0.35">
      <c r="A17" s="4">
        <v>890000600</v>
      </c>
      <c r="B17" s="4" t="s">
        <v>44</v>
      </c>
      <c r="C17" s="4" t="s">
        <v>48</v>
      </c>
      <c r="D17" s="5">
        <v>1187452</v>
      </c>
      <c r="E17" s="6">
        <v>39261</v>
      </c>
      <c r="F17" s="7">
        <v>2641</v>
      </c>
      <c r="G17" s="7">
        <v>2641</v>
      </c>
      <c r="H17" s="11" t="s">
        <v>53</v>
      </c>
      <c r="I17" s="11" t="s">
        <v>57</v>
      </c>
      <c r="J17" s="7" t="s">
        <v>59</v>
      </c>
    </row>
    <row r="18" spans="1:10" x14ac:dyDescent="0.35">
      <c r="A18" s="4">
        <v>890000600</v>
      </c>
      <c r="B18" s="4" t="s">
        <v>44</v>
      </c>
      <c r="C18" s="4" t="s">
        <v>48</v>
      </c>
      <c r="D18" s="5">
        <v>2385695</v>
      </c>
      <c r="E18" s="6">
        <v>40487</v>
      </c>
      <c r="F18" s="7">
        <v>34671</v>
      </c>
      <c r="G18" s="7">
        <v>34671</v>
      </c>
      <c r="H18" s="11" t="s">
        <v>53</v>
      </c>
      <c r="I18" s="11" t="s">
        <v>57</v>
      </c>
      <c r="J18" s="7" t="s">
        <v>59</v>
      </c>
    </row>
    <row r="19" spans="1:10" x14ac:dyDescent="0.35">
      <c r="A19" s="4">
        <v>890000600</v>
      </c>
      <c r="B19" s="4" t="s">
        <v>44</v>
      </c>
      <c r="C19" s="4"/>
      <c r="D19" s="5" t="s">
        <v>24</v>
      </c>
      <c r="E19" s="6">
        <v>41390</v>
      </c>
      <c r="F19" s="7">
        <v>96674</v>
      </c>
      <c r="G19" s="7">
        <v>96674</v>
      </c>
      <c r="H19" s="11" t="s">
        <v>53</v>
      </c>
      <c r="I19" s="11" t="s">
        <v>57</v>
      </c>
      <c r="J19" s="7" t="s">
        <v>59</v>
      </c>
    </row>
    <row r="20" spans="1:10" x14ac:dyDescent="0.35">
      <c r="A20" s="4">
        <v>890000600</v>
      </c>
      <c r="B20" s="4" t="s">
        <v>44</v>
      </c>
      <c r="C20" s="4"/>
      <c r="D20" s="5" t="s">
        <v>29</v>
      </c>
      <c r="E20" s="6">
        <v>41458</v>
      </c>
      <c r="F20" s="7">
        <v>38734</v>
      </c>
      <c r="G20" s="7">
        <v>26119</v>
      </c>
      <c r="H20" s="11" t="s">
        <v>53</v>
      </c>
      <c r="I20" s="11" t="s">
        <v>57</v>
      </c>
      <c r="J20" s="7" t="s">
        <v>59</v>
      </c>
    </row>
    <row r="21" spans="1:10" x14ac:dyDescent="0.35">
      <c r="A21" s="4">
        <v>890000600</v>
      </c>
      <c r="B21" s="4" t="s">
        <v>44</v>
      </c>
      <c r="C21" s="4"/>
      <c r="D21" s="5" t="s">
        <v>18</v>
      </c>
      <c r="E21" s="6">
        <v>41810</v>
      </c>
      <c r="F21" s="7">
        <v>66670</v>
      </c>
      <c r="G21" s="7">
        <v>66670</v>
      </c>
      <c r="H21" s="11" t="s">
        <v>53</v>
      </c>
      <c r="I21" s="11" t="s">
        <v>57</v>
      </c>
      <c r="J21" s="7" t="s">
        <v>59</v>
      </c>
    </row>
    <row r="22" spans="1:10" x14ac:dyDescent="0.35">
      <c r="A22" s="4">
        <v>890000600</v>
      </c>
      <c r="B22" s="4" t="s">
        <v>44</v>
      </c>
      <c r="C22" s="4"/>
      <c r="D22" s="5" t="s">
        <v>26</v>
      </c>
      <c r="E22" s="6">
        <v>42189</v>
      </c>
      <c r="F22" s="7">
        <v>101773</v>
      </c>
      <c r="G22" s="7">
        <v>101773</v>
      </c>
      <c r="H22" s="11" t="s">
        <v>53</v>
      </c>
      <c r="I22" s="11" t="s">
        <v>57</v>
      </c>
      <c r="J22" s="7" t="s">
        <v>59</v>
      </c>
    </row>
    <row r="23" spans="1:10" x14ac:dyDescent="0.35">
      <c r="A23" s="4">
        <v>890000600</v>
      </c>
      <c r="B23" s="4" t="s">
        <v>44</v>
      </c>
      <c r="C23" s="4"/>
      <c r="D23" s="5" t="s">
        <v>31</v>
      </c>
      <c r="E23" s="6">
        <v>42788.690972222219</v>
      </c>
      <c r="F23" s="7">
        <v>48400</v>
      </c>
      <c r="G23" s="7">
        <v>48400</v>
      </c>
      <c r="H23" s="11" t="s">
        <v>53</v>
      </c>
      <c r="I23" s="11" t="s">
        <v>57</v>
      </c>
      <c r="J23" s="7" t="s">
        <v>59</v>
      </c>
    </row>
    <row r="24" spans="1:10" x14ac:dyDescent="0.35">
      <c r="A24" s="4">
        <v>890000600</v>
      </c>
      <c r="B24" s="4" t="s">
        <v>44</v>
      </c>
      <c r="C24" s="4"/>
      <c r="D24" s="5" t="s">
        <v>32</v>
      </c>
      <c r="E24" s="6">
        <v>42791.466666666667</v>
      </c>
      <c r="F24" s="7">
        <v>58482</v>
      </c>
      <c r="G24" s="7">
        <v>58482</v>
      </c>
      <c r="H24" s="11" t="s">
        <v>53</v>
      </c>
      <c r="I24" s="11" t="s">
        <v>57</v>
      </c>
      <c r="J24" s="7" t="s">
        <v>59</v>
      </c>
    </row>
    <row r="25" spans="1:10" x14ac:dyDescent="0.35">
      <c r="A25" s="4">
        <v>890000600</v>
      </c>
      <c r="B25" s="4" t="s">
        <v>44</v>
      </c>
      <c r="C25" s="4"/>
      <c r="D25" s="5" t="s">
        <v>12</v>
      </c>
      <c r="E25" s="6">
        <v>42795.78125</v>
      </c>
      <c r="F25" s="7">
        <v>48400</v>
      </c>
      <c r="G25" s="7">
        <v>48400</v>
      </c>
      <c r="H25" s="11" t="s">
        <v>53</v>
      </c>
      <c r="I25" s="11" t="s">
        <v>57</v>
      </c>
      <c r="J25" s="7" t="s">
        <v>59</v>
      </c>
    </row>
    <row r="26" spans="1:10" x14ac:dyDescent="0.35">
      <c r="A26" s="4">
        <v>890000600</v>
      </c>
      <c r="B26" s="4" t="s">
        <v>44</v>
      </c>
      <c r="C26" s="4"/>
      <c r="D26" s="5" t="s">
        <v>13</v>
      </c>
      <c r="E26" s="6">
        <v>42796.82916666667</v>
      </c>
      <c r="F26" s="7">
        <v>130579</v>
      </c>
      <c r="G26" s="7">
        <v>130579</v>
      </c>
      <c r="H26" s="11" t="s">
        <v>53</v>
      </c>
      <c r="I26" s="11" t="s">
        <v>57</v>
      </c>
      <c r="J26" s="7" t="s">
        <v>59</v>
      </c>
    </row>
    <row r="27" spans="1:10" x14ac:dyDescent="0.35">
      <c r="A27" s="4">
        <v>890000600</v>
      </c>
      <c r="B27" s="4" t="s">
        <v>44</v>
      </c>
      <c r="C27" s="4"/>
      <c r="D27" s="5" t="s">
        <v>19</v>
      </c>
      <c r="E27" s="6">
        <v>42892.712500000001</v>
      </c>
      <c r="F27" s="7">
        <v>3400</v>
      </c>
      <c r="G27" s="7">
        <v>3400</v>
      </c>
      <c r="H27" s="11" t="s">
        <v>53</v>
      </c>
      <c r="I27" s="11" t="s">
        <v>57</v>
      </c>
      <c r="J27" s="7" t="s">
        <v>59</v>
      </c>
    </row>
    <row r="28" spans="1:10" x14ac:dyDescent="0.35">
      <c r="A28" s="4">
        <v>890000600</v>
      </c>
      <c r="B28" s="4" t="s">
        <v>44</v>
      </c>
      <c r="C28" s="4"/>
      <c r="D28" s="5" t="s">
        <v>30</v>
      </c>
      <c r="E28" s="6">
        <v>43048.363888888889</v>
      </c>
      <c r="F28" s="7">
        <v>13600</v>
      </c>
      <c r="G28" s="7">
        <v>13600</v>
      </c>
      <c r="H28" s="11" t="s">
        <v>53</v>
      </c>
      <c r="I28" s="11" t="s">
        <v>57</v>
      </c>
      <c r="J28" s="7" t="s">
        <v>59</v>
      </c>
    </row>
    <row r="29" spans="1:10" x14ac:dyDescent="0.35">
      <c r="A29" s="4">
        <v>890000600</v>
      </c>
      <c r="B29" s="4" t="s">
        <v>44</v>
      </c>
      <c r="C29" s="4"/>
      <c r="D29" s="5" t="s">
        <v>27</v>
      </c>
      <c r="E29" s="6">
        <v>43052.560416666667</v>
      </c>
      <c r="F29" s="7">
        <v>62657</v>
      </c>
      <c r="G29" s="7">
        <v>62657</v>
      </c>
      <c r="H29" s="11" t="s">
        <v>53</v>
      </c>
      <c r="I29" s="11" t="s">
        <v>57</v>
      </c>
      <c r="J29" s="7" t="s">
        <v>59</v>
      </c>
    </row>
    <row r="30" spans="1:10" x14ac:dyDescent="0.35">
      <c r="A30" s="4">
        <v>890000600</v>
      </c>
      <c r="B30" s="4" t="s">
        <v>44</v>
      </c>
      <c r="C30" s="4" t="s">
        <v>54</v>
      </c>
      <c r="D30" s="5" t="s">
        <v>28</v>
      </c>
      <c r="E30" s="6">
        <v>44181.576388888891</v>
      </c>
      <c r="F30" s="7">
        <v>72894</v>
      </c>
      <c r="G30" s="7">
        <v>72894</v>
      </c>
      <c r="H30" s="11" t="s">
        <v>53</v>
      </c>
      <c r="I30" s="11" t="s">
        <v>57</v>
      </c>
      <c r="J30" s="7" t="s">
        <v>59</v>
      </c>
    </row>
    <row r="31" spans="1:10" x14ac:dyDescent="0.35">
      <c r="A31" s="4">
        <v>890000600</v>
      </c>
      <c r="B31" s="4" t="s">
        <v>44</v>
      </c>
      <c r="C31" s="4" t="s">
        <v>54</v>
      </c>
      <c r="D31" s="5" t="s">
        <v>4</v>
      </c>
      <c r="E31" s="6">
        <v>44187.675000000003</v>
      </c>
      <c r="F31" s="7">
        <v>3800</v>
      </c>
      <c r="G31" s="7">
        <v>3800</v>
      </c>
      <c r="H31" s="11" t="s">
        <v>53</v>
      </c>
      <c r="I31" s="11" t="s">
        <v>57</v>
      </c>
      <c r="J31" s="7" t="s">
        <v>59</v>
      </c>
    </row>
    <row r="32" spans="1:10" x14ac:dyDescent="0.35">
      <c r="A32" s="4">
        <v>890000600</v>
      </c>
      <c r="B32" s="4" t="s">
        <v>44</v>
      </c>
      <c r="C32" s="4" t="s">
        <v>54</v>
      </c>
      <c r="D32" s="5" t="s">
        <v>5</v>
      </c>
      <c r="E32" s="6">
        <v>44201.441666666666</v>
      </c>
      <c r="F32" s="7">
        <v>217000</v>
      </c>
      <c r="G32" s="7">
        <v>217000</v>
      </c>
      <c r="H32" s="11" t="s">
        <v>53</v>
      </c>
      <c r="I32" s="11" t="s">
        <v>57</v>
      </c>
      <c r="J32" s="7" t="s">
        <v>59</v>
      </c>
    </row>
    <row r="33" spans="1:10" x14ac:dyDescent="0.35">
      <c r="A33" s="4">
        <v>890000600</v>
      </c>
      <c r="B33" s="4" t="s">
        <v>44</v>
      </c>
      <c r="C33" s="4" t="s">
        <v>54</v>
      </c>
      <c r="D33" s="5" t="s">
        <v>6</v>
      </c>
      <c r="E33" s="6">
        <v>44201.445833333331</v>
      </c>
      <c r="F33" s="7">
        <v>57600</v>
      </c>
      <c r="G33" s="7">
        <v>57600</v>
      </c>
      <c r="H33" s="11" t="s">
        <v>53</v>
      </c>
      <c r="I33" s="11" t="s">
        <v>57</v>
      </c>
      <c r="J33" s="7" t="s">
        <v>59</v>
      </c>
    </row>
    <row r="34" spans="1:10" x14ac:dyDescent="0.35">
      <c r="A34" s="4">
        <v>890000600</v>
      </c>
      <c r="B34" s="4" t="s">
        <v>44</v>
      </c>
      <c r="C34" s="4" t="s">
        <v>54</v>
      </c>
      <c r="D34" s="5" t="s">
        <v>7</v>
      </c>
      <c r="E34" s="6">
        <v>44211.35</v>
      </c>
      <c r="F34" s="7">
        <v>82076</v>
      </c>
      <c r="G34" s="7">
        <v>82076</v>
      </c>
      <c r="H34" s="11" t="s">
        <v>53</v>
      </c>
      <c r="I34" s="11" t="s">
        <v>57</v>
      </c>
      <c r="J34" s="7" t="s">
        <v>59</v>
      </c>
    </row>
    <row r="35" spans="1:10" x14ac:dyDescent="0.35">
      <c r="A35" s="4">
        <v>890000600</v>
      </c>
      <c r="B35" s="4" t="s">
        <v>44</v>
      </c>
      <c r="C35" s="4" t="s">
        <v>54</v>
      </c>
      <c r="D35" s="5" t="s">
        <v>8</v>
      </c>
      <c r="E35" s="6">
        <v>44211.465277777781</v>
      </c>
      <c r="F35" s="7">
        <v>122963</v>
      </c>
      <c r="G35" s="7">
        <v>122963</v>
      </c>
      <c r="H35" s="11" t="s">
        <v>53</v>
      </c>
      <c r="I35" s="11" t="s">
        <v>57</v>
      </c>
      <c r="J35" s="7" t="s">
        <v>59</v>
      </c>
    </row>
    <row r="36" spans="1:10" x14ac:dyDescent="0.35">
      <c r="A36" s="4">
        <v>890000600</v>
      </c>
      <c r="B36" s="4" t="s">
        <v>44</v>
      </c>
      <c r="C36" s="4" t="s">
        <v>54</v>
      </c>
      <c r="D36" s="5" t="s">
        <v>25</v>
      </c>
      <c r="E36" s="6">
        <v>44218.619444444441</v>
      </c>
      <c r="F36" s="7">
        <v>72419</v>
      </c>
      <c r="G36" s="7">
        <v>72419</v>
      </c>
      <c r="H36" s="11" t="s">
        <v>53</v>
      </c>
      <c r="I36" s="11" t="s">
        <v>57</v>
      </c>
      <c r="J36" s="7" t="s">
        <v>59</v>
      </c>
    </row>
    <row r="37" spans="1:10" x14ac:dyDescent="0.35">
      <c r="A37" s="4">
        <v>890000600</v>
      </c>
      <c r="B37" s="4" t="s">
        <v>44</v>
      </c>
      <c r="C37" s="4" t="s">
        <v>54</v>
      </c>
      <c r="D37" s="5" t="s">
        <v>2</v>
      </c>
      <c r="E37" s="6">
        <v>44337.635416666664</v>
      </c>
      <c r="F37" s="7">
        <v>59700</v>
      </c>
      <c r="G37" s="7">
        <v>59700</v>
      </c>
      <c r="H37" s="11" t="s">
        <v>53</v>
      </c>
      <c r="I37" s="11" t="s">
        <v>57</v>
      </c>
      <c r="J37" s="7" t="s">
        <v>59</v>
      </c>
    </row>
    <row r="38" spans="1:10" x14ac:dyDescent="0.35">
      <c r="A38" s="4">
        <v>890000600</v>
      </c>
      <c r="B38" s="4" t="s">
        <v>44</v>
      </c>
      <c r="C38" s="4" t="s">
        <v>54</v>
      </c>
      <c r="D38" s="5" t="s">
        <v>17</v>
      </c>
      <c r="E38" s="6">
        <v>44369.379166666666</v>
      </c>
      <c r="F38" s="7">
        <v>7333</v>
      </c>
      <c r="G38" s="7">
        <v>7333</v>
      </c>
      <c r="H38" s="11" t="s">
        <v>53</v>
      </c>
      <c r="I38" s="11" t="s">
        <v>57</v>
      </c>
      <c r="J38" s="7" t="s">
        <v>59</v>
      </c>
    </row>
    <row r="39" spans="1:10" x14ac:dyDescent="0.35">
      <c r="A39" s="4">
        <v>890000600</v>
      </c>
      <c r="B39" s="4" t="s">
        <v>44</v>
      </c>
      <c r="C39" s="4" t="s">
        <v>54</v>
      </c>
      <c r="D39" s="5" t="s">
        <v>22</v>
      </c>
      <c r="E39" s="6">
        <v>44398.507638888892</v>
      </c>
      <c r="F39" s="7">
        <v>3933</v>
      </c>
      <c r="G39" s="7">
        <v>3933</v>
      </c>
      <c r="H39" s="11" t="s">
        <v>53</v>
      </c>
      <c r="I39" s="11" t="s">
        <v>57</v>
      </c>
      <c r="J39" s="7" t="s">
        <v>59</v>
      </c>
    </row>
    <row r="40" spans="1:10" x14ac:dyDescent="0.35">
      <c r="A40" s="4">
        <v>890000600</v>
      </c>
      <c r="B40" s="4" t="s">
        <v>44</v>
      </c>
      <c r="C40" s="4" t="s">
        <v>54</v>
      </c>
      <c r="D40" s="5" t="s">
        <v>23</v>
      </c>
      <c r="E40" s="6">
        <v>44398.511111111111</v>
      </c>
      <c r="F40" s="7">
        <v>3933</v>
      </c>
      <c r="G40" s="7">
        <v>3933</v>
      </c>
      <c r="H40" s="11" t="s">
        <v>53</v>
      </c>
      <c r="I40" s="11" t="s">
        <v>57</v>
      </c>
      <c r="J40" s="7" t="s">
        <v>59</v>
      </c>
    </row>
    <row r="41" spans="1:10" x14ac:dyDescent="0.35">
      <c r="A41" s="4">
        <v>890000600</v>
      </c>
      <c r="B41" s="4" t="s">
        <v>44</v>
      </c>
      <c r="C41" s="4" t="s">
        <v>54</v>
      </c>
      <c r="D41" s="5" t="s">
        <v>9</v>
      </c>
      <c r="E41" s="6">
        <v>44414.506249999999</v>
      </c>
      <c r="F41" s="7">
        <v>61884</v>
      </c>
      <c r="G41" s="7">
        <v>61884</v>
      </c>
      <c r="H41" s="11" t="s">
        <v>53</v>
      </c>
      <c r="I41" s="11" t="s">
        <v>57</v>
      </c>
      <c r="J41" s="7" t="s">
        <v>59</v>
      </c>
    </row>
    <row r="42" spans="1:10" x14ac:dyDescent="0.35">
      <c r="A42" s="4">
        <v>890000600</v>
      </c>
      <c r="B42" s="4" t="s">
        <v>44</v>
      </c>
      <c r="C42" s="4" t="s">
        <v>54</v>
      </c>
      <c r="D42" s="5" t="s">
        <v>10</v>
      </c>
      <c r="E42" s="6">
        <v>44419.65625</v>
      </c>
      <c r="F42" s="7">
        <v>60305</v>
      </c>
      <c r="G42" s="7">
        <v>60305</v>
      </c>
      <c r="H42" s="11" t="s">
        <v>53</v>
      </c>
      <c r="I42" s="11" t="s">
        <v>57</v>
      </c>
      <c r="J42" s="7" t="s">
        <v>59</v>
      </c>
    </row>
    <row r="43" spans="1:10" x14ac:dyDescent="0.35">
      <c r="A43" s="4">
        <v>890000600</v>
      </c>
      <c r="B43" s="4" t="s">
        <v>44</v>
      </c>
      <c r="C43" s="4" t="s">
        <v>55</v>
      </c>
      <c r="D43" s="5" t="s">
        <v>14</v>
      </c>
      <c r="E43" s="6">
        <v>44574.649305555555</v>
      </c>
      <c r="F43" s="7">
        <v>242025</v>
      </c>
      <c r="G43" s="7">
        <v>242025</v>
      </c>
      <c r="H43" s="11" t="s">
        <v>53</v>
      </c>
      <c r="I43" s="11" t="s">
        <v>57</v>
      </c>
      <c r="J43" s="7" t="s">
        <v>59</v>
      </c>
    </row>
    <row r="44" spans="1:10" x14ac:dyDescent="0.35">
      <c r="A44" s="4">
        <v>890000600</v>
      </c>
      <c r="B44" s="4" t="s">
        <v>44</v>
      </c>
      <c r="C44" s="4" t="s">
        <v>55</v>
      </c>
      <c r="D44" s="5" t="s">
        <v>15</v>
      </c>
      <c r="E44" s="6">
        <v>44574.654166666667</v>
      </c>
      <c r="F44" s="7">
        <v>62410</v>
      </c>
      <c r="G44" s="7">
        <v>62410</v>
      </c>
      <c r="H44" s="11" t="s">
        <v>53</v>
      </c>
      <c r="I44" s="11" t="s">
        <v>57</v>
      </c>
      <c r="J44" s="7" t="s">
        <v>59</v>
      </c>
    </row>
    <row r="45" spans="1:10" x14ac:dyDescent="0.35">
      <c r="A45" s="4">
        <v>890000600</v>
      </c>
      <c r="B45" s="4" t="s">
        <v>44</v>
      </c>
      <c r="C45" s="4" t="s">
        <v>55</v>
      </c>
      <c r="D45" s="5" t="s">
        <v>11</v>
      </c>
      <c r="E45" s="6">
        <v>44761.78125</v>
      </c>
      <c r="F45" s="7">
        <v>80832</v>
      </c>
      <c r="G45" s="7">
        <v>80832</v>
      </c>
      <c r="H45" s="11" t="s">
        <v>53</v>
      </c>
      <c r="I45" s="11" t="s">
        <v>57</v>
      </c>
      <c r="J45" s="7" t="s">
        <v>59</v>
      </c>
    </row>
    <row r="46" spans="1:10" x14ac:dyDescent="0.35">
      <c r="A46" s="4">
        <v>890000600</v>
      </c>
      <c r="B46" s="4" t="s">
        <v>44</v>
      </c>
      <c r="C46" s="4" t="s">
        <v>55</v>
      </c>
      <c r="D46" s="5" t="s">
        <v>39</v>
      </c>
      <c r="E46" s="6">
        <v>44824.703472222223</v>
      </c>
      <c r="F46" s="7">
        <v>65700</v>
      </c>
      <c r="G46" s="7">
        <v>65700</v>
      </c>
      <c r="H46" s="11" t="s">
        <v>53</v>
      </c>
      <c r="I46" s="11" t="s">
        <v>57</v>
      </c>
      <c r="J46" s="7" t="s">
        <v>59</v>
      </c>
    </row>
    <row r="47" spans="1:10" x14ac:dyDescent="0.35">
      <c r="A47" s="4">
        <v>890000600</v>
      </c>
      <c r="B47" s="4" t="s">
        <v>44</v>
      </c>
      <c r="C47" s="4" t="s">
        <v>55</v>
      </c>
      <c r="D47" s="5" t="s">
        <v>3</v>
      </c>
      <c r="E47" s="6">
        <v>44832.168749999997</v>
      </c>
      <c r="F47" s="7">
        <v>139482</v>
      </c>
      <c r="G47" s="7">
        <v>139482</v>
      </c>
      <c r="H47" s="11" t="s">
        <v>53</v>
      </c>
      <c r="I47" s="11" t="s">
        <v>57</v>
      </c>
      <c r="J47" s="7" t="s">
        <v>59</v>
      </c>
    </row>
    <row r="48" spans="1:10" x14ac:dyDescent="0.35">
      <c r="A48" s="4">
        <v>890000600</v>
      </c>
      <c r="B48" s="4" t="s">
        <v>44</v>
      </c>
      <c r="C48" s="4" t="s">
        <v>55</v>
      </c>
      <c r="D48" s="5" t="s">
        <v>20</v>
      </c>
      <c r="E48" s="6">
        <v>44873.640972222223</v>
      </c>
      <c r="F48" s="7">
        <v>3933</v>
      </c>
      <c r="G48" s="7">
        <v>3933</v>
      </c>
      <c r="H48" s="11" t="s">
        <v>53</v>
      </c>
      <c r="I48" s="11" t="s">
        <v>57</v>
      </c>
      <c r="J48" s="7" t="s">
        <v>59</v>
      </c>
    </row>
    <row r="49" spans="1:10" x14ac:dyDescent="0.35">
      <c r="A49" s="4">
        <v>890000600</v>
      </c>
      <c r="B49" s="4" t="s">
        <v>44</v>
      </c>
      <c r="C49" s="4" t="s">
        <v>55</v>
      </c>
      <c r="D49" s="5" t="s">
        <v>21</v>
      </c>
      <c r="E49" s="6">
        <v>44874.003472222219</v>
      </c>
      <c r="F49" s="7">
        <v>276797</v>
      </c>
      <c r="G49" s="7">
        <v>276797</v>
      </c>
      <c r="H49" s="11" t="s">
        <v>53</v>
      </c>
      <c r="I49" s="11" t="s">
        <v>57</v>
      </c>
      <c r="J49" s="7" t="s">
        <v>59</v>
      </c>
    </row>
    <row r="50" spans="1:10" x14ac:dyDescent="0.35">
      <c r="A50" s="4">
        <v>890000600</v>
      </c>
      <c r="B50" s="4" t="s">
        <v>44</v>
      </c>
      <c r="C50" s="4" t="s">
        <v>55</v>
      </c>
      <c r="D50" s="5" t="s">
        <v>0</v>
      </c>
      <c r="E50" s="6">
        <v>45109.734722222223</v>
      </c>
      <c r="F50" s="7">
        <v>83338</v>
      </c>
      <c r="G50" s="7">
        <v>83338</v>
      </c>
      <c r="H50" s="11" t="s">
        <v>53</v>
      </c>
      <c r="I50" s="11" t="s">
        <v>57</v>
      </c>
      <c r="J50" s="7" t="s">
        <v>59</v>
      </c>
    </row>
    <row r="51" spans="1:10" x14ac:dyDescent="0.35">
      <c r="A51" s="4">
        <v>890000600</v>
      </c>
      <c r="B51" s="4" t="s">
        <v>44</v>
      </c>
      <c r="C51" s="4" t="s">
        <v>55</v>
      </c>
      <c r="D51" s="5" t="s">
        <v>1</v>
      </c>
      <c r="E51" s="6">
        <v>45118.796527777777</v>
      </c>
      <c r="F51" s="7">
        <v>263713</v>
      </c>
      <c r="G51" s="7">
        <v>263713</v>
      </c>
      <c r="H51" s="11" t="s">
        <v>53</v>
      </c>
      <c r="I51" s="11" t="s">
        <v>57</v>
      </c>
      <c r="J51" s="7" t="s">
        <v>59</v>
      </c>
    </row>
    <row r="52" spans="1:10" x14ac:dyDescent="0.35">
      <c r="A52" s="4">
        <v>890000600</v>
      </c>
      <c r="B52" s="4" t="s">
        <v>44</v>
      </c>
      <c r="C52" s="4" t="s">
        <v>55</v>
      </c>
      <c r="D52" s="5" t="s">
        <v>40</v>
      </c>
      <c r="E52" s="6">
        <v>45134.625</v>
      </c>
      <c r="F52" s="7">
        <v>76235</v>
      </c>
      <c r="G52" s="7">
        <v>76235</v>
      </c>
      <c r="H52" s="11" t="s">
        <v>53</v>
      </c>
      <c r="I52" s="11" t="s">
        <v>57</v>
      </c>
      <c r="J52" s="7" t="s">
        <v>59</v>
      </c>
    </row>
    <row r="53" spans="1:10" x14ac:dyDescent="0.35">
      <c r="A53" s="4">
        <v>890000600</v>
      </c>
      <c r="B53" s="4" t="s">
        <v>44</v>
      </c>
      <c r="C53" s="4" t="s">
        <v>55</v>
      </c>
      <c r="D53" s="5" t="s">
        <v>38</v>
      </c>
      <c r="E53" s="6">
        <v>45358.620833333334</v>
      </c>
      <c r="F53" s="7">
        <v>172300</v>
      </c>
      <c r="G53" s="7">
        <v>172300</v>
      </c>
      <c r="H53" s="11" t="s">
        <v>53</v>
      </c>
      <c r="I53" s="11" t="s">
        <v>57</v>
      </c>
      <c r="J53" s="7" t="s">
        <v>59</v>
      </c>
    </row>
    <row r="54" spans="1:10" ht="15" thickBot="1" x14ac:dyDescent="0.4">
      <c r="A54" s="12">
        <v>890000600</v>
      </c>
      <c r="B54" s="12" t="s">
        <v>44</v>
      </c>
      <c r="C54" s="12" t="s">
        <v>55</v>
      </c>
      <c r="D54" s="13" t="s">
        <v>16</v>
      </c>
      <c r="E54" s="14">
        <v>45534.338194444441</v>
      </c>
      <c r="F54" s="15">
        <v>5000</v>
      </c>
      <c r="G54" s="15">
        <v>5000</v>
      </c>
      <c r="H54" s="7" t="s">
        <v>53</v>
      </c>
      <c r="I54" s="11" t="s">
        <v>57</v>
      </c>
      <c r="J54" s="7" t="s">
        <v>59</v>
      </c>
    </row>
    <row r="55" spans="1:10" ht="15" thickBot="1" x14ac:dyDescent="0.4">
      <c r="A55" s="70" t="s">
        <v>56</v>
      </c>
      <c r="B55" s="71"/>
      <c r="C55" s="71"/>
      <c r="D55" s="71"/>
      <c r="E55" s="72"/>
      <c r="F55" s="16">
        <f>SUM(F4:F54)</f>
        <v>3509558</v>
      </c>
      <c r="G55" s="16">
        <f>SUM(G4:G54)</f>
        <v>3496943</v>
      </c>
    </row>
    <row r="65" spans="4:4" x14ac:dyDescent="0.35">
      <c r="D65" s="1" t="s">
        <v>41</v>
      </c>
    </row>
    <row r="109" spans="4:4" x14ac:dyDescent="0.35">
      <c r="D109" s="1">
        <v>0</v>
      </c>
    </row>
  </sheetData>
  <sortState ref="A2:M52">
    <sortCondition ref="E2:E52"/>
  </sortState>
  <mergeCells count="2">
    <mergeCell ref="A55:E55"/>
    <mergeCell ref="A2:J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4.5" x14ac:dyDescent="0.35"/>
  <cols>
    <col min="1" max="1" width="38.08984375" bestFit="1" customWidth="1"/>
    <col min="2" max="2" width="14.81640625" customWidth="1"/>
    <col min="3" max="3" width="22.90625" bestFit="1" customWidth="1"/>
  </cols>
  <sheetData>
    <row r="3" spans="1:3" x14ac:dyDescent="0.35">
      <c r="A3" s="113" t="s">
        <v>260</v>
      </c>
      <c r="B3" t="s">
        <v>258</v>
      </c>
      <c r="C3" t="s">
        <v>259</v>
      </c>
    </row>
    <row r="4" spans="1:3" x14ac:dyDescent="0.35">
      <c r="A4" s="1" t="s">
        <v>257</v>
      </c>
      <c r="B4" s="112">
        <v>1</v>
      </c>
      <c r="C4" s="112">
        <v>172300</v>
      </c>
    </row>
    <row r="5" spans="1:3" x14ac:dyDescent="0.35">
      <c r="A5" s="1" t="s">
        <v>144</v>
      </c>
      <c r="B5" s="112">
        <v>23</v>
      </c>
      <c r="C5" s="112">
        <v>2120305</v>
      </c>
    </row>
    <row r="6" spans="1:3" x14ac:dyDescent="0.35">
      <c r="A6" s="1" t="s">
        <v>221</v>
      </c>
      <c r="B6" s="112">
        <v>26</v>
      </c>
      <c r="C6" s="112">
        <v>1199338</v>
      </c>
    </row>
    <row r="7" spans="1:3" x14ac:dyDescent="0.35">
      <c r="A7" s="1" t="s">
        <v>215</v>
      </c>
      <c r="B7" s="112">
        <v>1</v>
      </c>
      <c r="C7" s="112">
        <v>5000</v>
      </c>
    </row>
    <row r="8" spans="1:3" x14ac:dyDescent="0.35">
      <c r="A8" s="1" t="s">
        <v>261</v>
      </c>
      <c r="B8" s="112">
        <v>51</v>
      </c>
      <c r="C8" s="112">
        <v>3496943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3"/>
  <sheetViews>
    <sheetView topLeftCell="C1" workbookViewId="0">
      <selection activeCell="H3" sqref="H3"/>
    </sheetView>
  </sheetViews>
  <sheetFormatPr baseColWidth="10" defaultRowHeight="10" x14ac:dyDescent="0.2"/>
  <cols>
    <col min="1" max="16384" width="10.90625" style="111"/>
  </cols>
  <sheetData>
    <row r="1" spans="1:41" s="107" customFormat="1" x14ac:dyDescent="0.2">
      <c r="A1" s="106"/>
      <c r="G1" s="108"/>
      <c r="H1" s="108"/>
      <c r="I1" s="109">
        <f>+SUBTOTAL(9,I3:I29384)</f>
        <v>3509558</v>
      </c>
      <c r="J1" s="109">
        <f>+SUBTOTAL(9,J3:J29384)</f>
        <v>3496943</v>
      </c>
      <c r="K1" s="110">
        <f>+J1-SUM(AB1:AI1)</f>
        <v>0</v>
      </c>
      <c r="O1" s="109">
        <f>+SUBTOTAL(9,O3:O29384)</f>
        <v>5000</v>
      </c>
      <c r="P1" s="106"/>
      <c r="V1" s="109">
        <f>+SUBTOTAL(9,V3:V29384)</f>
        <v>2120305</v>
      </c>
      <c r="W1" s="106"/>
      <c r="X1" s="106"/>
      <c r="Y1" s="106"/>
      <c r="Z1" s="106"/>
      <c r="AA1" s="106"/>
      <c r="AB1" s="109">
        <f t="shared" ref="AB1:AJ1" si="0">+SUBTOTAL(9,AB3:AB29384)</f>
        <v>172300</v>
      </c>
      <c r="AC1" s="109">
        <f t="shared" si="0"/>
        <v>2120305</v>
      </c>
      <c r="AD1" s="109">
        <f t="shared" si="0"/>
        <v>1199338</v>
      </c>
      <c r="AE1" s="109">
        <f t="shared" si="0"/>
        <v>0</v>
      </c>
      <c r="AF1" s="109">
        <f t="shared" si="0"/>
        <v>0</v>
      </c>
      <c r="AG1" s="109">
        <f t="shared" si="0"/>
        <v>5000</v>
      </c>
      <c r="AH1" s="109">
        <f t="shared" si="0"/>
        <v>0</v>
      </c>
      <c r="AI1" s="109">
        <f t="shared" si="0"/>
        <v>0</v>
      </c>
      <c r="AJ1" s="109">
        <f t="shared" si="0"/>
        <v>172300</v>
      </c>
    </row>
    <row r="2" spans="1:41" ht="30" x14ac:dyDescent="0.2">
      <c r="A2" s="86" t="s">
        <v>42</v>
      </c>
      <c r="B2" s="87" t="s">
        <v>102</v>
      </c>
      <c r="C2" s="87" t="s">
        <v>103</v>
      </c>
      <c r="D2" s="87" t="s">
        <v>104</v>
      </c>
      <c r="E2" s="87" t="s">
        <v>105</v>
      </c>
      <c r="F2" s="87" t="s">
        <v>106</v>
      </c>
      <c r="G2" s="88" t="s">
        <v>107</v>
      </c>
      <c r="H2" s="88" t="s">
        <v>108</v>
      </c>
      <c r="I2" s="89" t="s">
        <v>109</v>
      </c>
      <c r="J2" s="89" t="s">
        <v>110</v>
      </c>
      <c r="K2" s="87" t="s">
        <v>111</v>
      </c>
      <c r="L2" s="87" t="s">
        <v>112</v>
      </c>
      <c r="M2" s="87" t="s">
        <v>113</v>
      </c>
      <c r="N2" s="90" t="s">
        <v>114</v>
      </c>
      <c r="O2" s="91" t="s">
        <v>115</v>
      </c>
      <c r="P2" s="92" t="s">
        <v>116</v>
      </c>
      <c r="Q2" s="93" t="s">
        <v>117</v>
      </c>
      <c r="R2" s="93" t="s">
        <v>118</v>
      </c>
      <c r="S2" s="93" t="s">
        <v>119</v>
      </c>
      <c r="T2" s="93" t="s">
        <v>120</v>
      </c>
      <c r="U2" s="93" t="s">
        <v>121</v>
      </c>
      <c r="V2" s="94" t="s">
        <v>124</v>
      </c>
      <c r="W2" s="95" t="s">
        <v>125</v>
      </c>
      <c r="X2" s="95" t="s">
        <v>126</v>
      </c>
      <c r="Y2" s="95" t="s">
        <v>127</v>
      </c>
      <c r="Z2" s="95" t="s">
        <v>128</v>
      </c>
      <c r="AA2" s="95" t="s">
        <v>129</v>
      </c>
      <c r="AB2" s="96" t="s">
        <v>130</v>
      </c>
      <c r="AC2" s="96" t="s">
        <v>131</v>
      </c>
      <c r="AD2" s="96" t="s">
        <v>132</v>
      </c>
      <c r="AE2" s="96" t="s">
        <v>133</v>
      </c>
      <c r="AF2" s="96" t="s">
        <v>122</v>
      </c>
      <c r="AG2" s="96" t="s">
        <v>134</v>
      </c>
      <c r="AH2" s="96" t="s">
        <v>79</v>
      </c>
      <c r="AI2" s="96" t="s">
        <v>135</v>
      </c>
      <c r="AJ2" s="97" t="s">
        <v>136</v>
      </c>
      <c r="AK2" s="97" t="s">
        <v>137</v>
      </c>
      <c r="AL2" s="97" t="s">
        <v>138</v>
      </c>
      <c r="AM2" s="97" t="s">
        <v>139</v>
      </c>
      <c r="AN2" s="97" t="s">
        <v>140</v>
      </c>
      <c r="AO2" s="97" t="s">
        <v>141</v>
      </c>
    </row>
    <row r="3" spans="1:41" x14ac:dyDescent="0.2">
      <c r="A3" s="98">
        <v>890000600</v>
      </c>
      <c r="B3" s="99" t="s">
        <v>44</v>
      </c>
      <c r="C3" s="99" t="s">
        <v>55</v>
      </c>
      <c r="D3" s="99">
        <v>3433182</v>
      </c>
      <c r="E3" s="99" t="s">
        <v>217</v>
      </c>
      <c r="F3" s="99" t="s">
        <v>218</v>
      </c>
      <c r="G3" s="100">
        <v>45358.620833333334</v>
      </c>
      <c r="H3" s="100">
        <v>45358.620833333334</v>
      </c>
      <c r="I3" s="101">
        <v>172300</v>
      </c>
      <c r="J3" s="101">
        <v>172300</v>
      </c>
      <c r="K3" s="102" t="s">
        <v>53</v>
      </c>
      <c r="L3" s="103" t="s">
        <v>57</v>
      </c>
      <c r="M3" s="99" t="s">
        <v>59</v>
      </c>
      <c r="N3" s="99" t="s">
        <v>257</v>
      </c>
      <c r="O3" s="101">
        <v>0</v>
      </c>
      <c r="P3" s="104"/>
      <c r="Q3" s="99" t="s">
        <v>216</v>
      </c>
      <c r="R3" s="105">
        <v>45358</v>
      </c>
      <c r="S3" s="105">
        <v>45384</v>
      </c>
      <c r="T3" s="105">
        <v>45384</v>
      </c>
      <c r="U3" s="105"/>
      <c r="V3" s="101">
        <v>0</v>
      </c>
      <c r="W3" s="104"/>
      <c r="X3" s="104"/>
      <c r="Y3" s="104"/>
      <c r="Z3" s="104"/>
      <c r="AA3" s="104"/>
      <c r="AB3" s="101">
        <v>172300</v>
      </c>
      <c r="AC3" s="101">
        <v>0</v>
      </c>
      <c r="AD3" s="101">
        <v>0</v>
      </c>
      <c r="AE3" s="101">
        <v>0</v>
      </c>
      <c r="AF3" s="101">
        <v>0</v>
      </c>
      <c r="AG3" s="101">
        <v>0</v>
      </c>
      <c r="AH3" s="101">
        <v>0</v>
      </c>
      <c r="AI3" s="101">
        <v>0</v>
      </c>
      <c r="AJ3" s="101">
        <v>172300</v>
      </c>
      <c r="AK3" s="101">
        <v>0</v>
      </c>
      <c r="AL3" s="99">
        <v>2201511280</v>
      </c>
      <c r="AM3" s="105" t="s">
        <v>256</v>
      </c>
      <c r="AN3" s="99"/>
      <c r="AO3" s="101">
        <v>172300</v>
      </c>
    </row>
    <row r="4" spans="1:41" x14ac:dyDescent="0.2">
      <c r="A4" s="98">
        <v>890000600</v>
      </c>
      <c r="B4" s="99" t="s">
        <v>44</v>
      </c>
      <c r="C4" s="99" t="s">
        <v>54</v>
      </c>
      <c r="D4" s="99">
        <v>3337726</v>
      </c>
      <c r="E4" s="99" t="s">
        <v>142</v>
      </c>
      <c r="F4" s="99" t="s">
        <v>143</v>
      </c>
      <c r="G4" s="100">
        <v>44187.675000000003</v>
      </c>
      <c r="H4" s="100">
        <v>44187.675000000003</v>
      </c>
      <c r="I4" s="101">
        <v>3800</v>
      </c>
      <c r="J4" s="101">
        <v>3800</v>
      </c>
      <c r="K4" s="102" t="s">
        <v>53</v>
      </c>
      <c r="L4" s="103" t="s">
        <v>57</v>
      </c>
      <c r="M4" s="99" t="s">
        <v>59</v>
      </c>
      <c r="N4" s="99" t="s">
        <v>144</v>
      </c>
      <c r="O4" s="101">
        <v>0</v>
      </c>
      <c r="P4" s="104"/>
      <c r="Q4" s="99" t="s">
        <v>145</v>
      </c>
      <c r="R4" s="105">
        <v>44187</v>
      </c>
      <c r="S4" s="105">
        <v>44838</v>
      </c>
      <c r="T4" s="105">
        <v>44838</v>
      </c>
      <c r="U4" s="105">
        <v>44844</v>
      </c>
      <c r="V4" s="101">
        <v>3800</v>
      </c>
      <c r="W4" s="104" t="s">
        <v>123</v>
      </c>
      <c r="X4" s="104" t="s">
        <v>146</v>
      </c>
      <c r="Y4" s="104" t="s">
        <v>147</v>
      </c>
      <c r="Z4" s="104" t="s">
        <v>148</v>
      </c>
      <c r="AA4" s="104" t="s">
        <v>149</v>
      </c>
      <c r="AB4" s="101">
        <v>0</v>
      </c>
      <c r="AC4" s="101">
        <v>3800</v>
      </c>
      <c r="AD4" s="101">
        <v>0</v>
      </c>
      <c r="AE4" s="101">
        <v>0</v>
      </c>
      <c r="AF4" s="101">
        <v>0</v>
      </c>
      <c r="AG4" s="101">
        <v>0</v>
      </c>
      <c r="AH4" s="101">
        <v>0</v>
      </c>
      <c r="AI4" s="101">
        <v>0</v>
      </c>
      <c r="AJ4" s="101">
        <v>0</v>
      </c>
      <c r="AK4" s="101">
        <v>0</v>
      </c>
      <c r="AL4" s="99"/>
      <c r="AM4" s="105"/>
      <c r="AN4" s="99"/>
      <c r="AO4" s="101">
        <v>0</v>
      </c>
    </row>
    <row r="5" spans="1:41" x14ac:dyDescent="0.2">
      <c r="A5" s="98">
        <v>890000600</v>
      </c>
      <c r="B5" s="99" t="s">
        <v>44</v>
      </c>
      <c r="C5" s="99" t="s">
        <v>55</v>
      </c>
      <c r="D5" s="99">
        <v>3398988</v>
      </c>
      <c r="E5" s="99" t="s">
        <v>150</v>
      </c>
      <c r="F5" s="99" t="s">
        <v>151</v>
      </c>
      <c r="G5" s="100">
        <v>44873.640972222223</v>
      </c>
      <c r="H5" s="100">
        <v>44873.640972222223</v>
      </c>
      <c r="I5" s="101">
        <v>3933</v>
      </c>
      <c r="J5" s="101">
        <v>3933</v>
      </c>
      <c r="K5" s="102" t="s">
        <v>53</v>
      </c>
      <c r="L5" s="103" t="s">
        <v>57</v>
      </c>
      <c r="M5" s="99" t="s">
        <v>59</v>
      </c>
      <c r="N5" s="99" t="s">
        <v>144</v>
      </c>
      <c r="O5" s="101">
        <v>0</v>
      </c>
      <c r="P5" s="104"/>
      <c r="Q5" s="99" t="s">
        <v>145</v>
      </c>
      <c r="R5" s="105">
        <v>44873</v>
      </c>
      <c r="S5" s="105">
        <v>44904</v>
      </c>
      <c r="T5" s="105">
        <v>44904</v>
      </c>
      <c r="U5" s="105">
        <v>44909</v>
      </c>
      <c r="V5" s="101">
        <v>3933</v>
      </c>
      <c r="W5" s="104" t="s">
        <v>123</v>
      </c>
      <c r="X5" s="104" t="s">
        <v>152</v>
      </c>
      <c r="Y5" s="104" t="s">
        <v>147</v>
      </c>
      <c r="Z5" s="104" t="s">
        <v>148</v>
      </c>
      <c r="AA5" s="104" t="s">
        <v>149</v>
      </c>
      <c r="AB5" s="101">
        <v>0</v>
      </c>
      <c r="AC5" s="101">
        <v>3933</v>
      </c>
      <c r="AD5" s="101">
        <v>0</v>
      </c>
      <c r="AE5" s="101">
        <v>0</v>
      </c>
      <c r="AF5" s="101">
        <v>0</v>
      </c>
      <c r="AG5" s="101">
        <v>0</v>
      </c>
      <c r="AH5" s="101">
        <v>0</v>
      </c>
      <c r="AI5" s="101">
        <v>0</v>
      </c>
      <c r="AJ5" s="101">
        <v>0</v>
      </c>
      <c r="AK5" s="101">
        <v>0</v>
      </c>
      <c r="AL5" s="99"/>
      <c r="AM5" s="105"/>
      <c r="AN5" s="99"/>
      <c r="AO5" s="101">
        <v>0</v>
      </c>
    </row>
    <row r="6" spans="1:41" x14ac:dyDescent="0.2">
      <c r="A6" s="98">
        <v>890000600</v>
      </c>
      <c r="B6" s="99" t="s">
        <v>44</v>
      </c>
      <c r="C6" s="99" t="s">
        <v>54</v>
      </c>
      <c r="D6" s="99">
        <v>3362801</v>
      </c>
      <c r="E6" s="99" t="s">
        <v>153</v>
      </c>
      <c r="F6" s="99" t="s">
        <v>154</v>
      </c>
      <c r="G6" s="100">
        <v>44398.507638888892</v>
      </c>
      <c r="H6" s="100">
        <v>44398.507638888892</v>
      </c>
      <c r="I6" s="101">
        <v>3933</v>
      </c>
      <c r="J6" s="101">
        <v>3933</v>
      </c>
      <c r="K6" s="102" t="s">
        <v>53</v>
      </c>
      <c r="L6" s="103" t="s">
        <v>57</v>
      </c>
      <c r="M6" s="99" t="s">
        <v>59</v>
      </c>
      <c r="N6" s="99" t="s">
        <v>144</v>
      </c>
      <c r="O6" s="101">
        <v>0</v>
      </c>
      <c r="P6" s="104"/>
      <c r="Q6" s="99" t="s">
        <v>145</v>
      </c>
      <c r="R6" s="105">
        <v>44398</v>
      </c>
      <c r="S6" s="105">
        <v>44853</v>
      </c>
      <c r="T6" s="105">
        <v>44853</v>
      </c>
      <c r="U6" s="105">
        <v>44856</v>
      </c>
      <c r="V6" s="101">
        <v>3933</v>
      </c>
      <c r="W6" s="104" t="s">
        <v>123</v>
      </c>
      <c r="X6" s="104" t="s">
        <v>152</v>
      </c>
      <c r="Y6" s="104" t="s">
        <v>147</v>
      </c>
      <c r="Z6" s="104" t="s">
        <v>148</v>
      </c>
      <c r="AA6" s="104" t="s">
        <v>149</v>
      </c>
      <c r="AB6" s="101">
        <v>0</v>
      </c>
      <c r="AC6" s="101">
        <v>3933</v>
      </c>
      <c r="AD6" s="101">
        <v>0</v>
      </c>
      <c r="AE6" s="101">
        <v>0</v>
      </c>
      <c r="AF6" s="101">
        <v>0</v>
      </c>
      <c r="AG6" s="101">
        <v>0</v>
      </c>
      <c r="AH6" s="101">
        <v>0</v>
      </c>
      <c r="AI6" s="101">
        <v>0</v>
      </c>
      <c r="AJ6" s="101">
        <v>0</v>
      </c>
      <c r="AK6" s="101">
        <v>0</v>
      </c>
      <c r="AL6" s="99"/>
      <c r="AM6" s="105"/>
      <c r="AN6" s="99"/>
      <c r="AO6" s="101">
        <v>0</v>
      </c>
    </row>
    <row r="7" spans="1:41" x14ac:dyDescent="0.2">
      <c r="A7" s="98">
        <v>890000600</v>
      </c>
      <c r="B7" s="99" t="s">
        <v>44</v>
      </c>
      <c r="C7" s="99" t="s">
        <v>54</v>
      </c>
      <c r="D7" s="99">
        <v>3362802</v>
      </c>
      <c r="E7" s="99" t="s">
        <v>155</v>
      </c>
      <c r="F7" s="99" t="s">
        <v>156</v>
      </c>
      <c r="G7" s="100">
        <v>44398.511111111111</v>
      </c>
      <c r="H7" s="100">
        <v>44398.511111111111</v>
      </c>
      <c r="I7" s="101">
        <v>3933</v>
      </c>
      <c r="J7" s="101">
        <v>3933</v>
      </c>
      <c r="K7" s="102" t="s">
        <v>53</v>
      </c>
      <c r="L7" s="103" t="s">
        <v>57</v>
      </c>
      <c r="M7" s="99" t="s">
        <v>59</v>
      </c>
      <c r="N7" s="99" t="s">
        <v>144</v>
      </c>
      <c r="O7" s="101">
        <v>0</v>
      </c>
      <c r="P7" s="104"/>
      <c r="Q7" s="99" t="s">
        <v>145</v>
      </c>
      <c r="R7" s="105">
        <v>44398</v>
      </c>
      <c r="S7" s="105">
        <v>44853</v>
      </c>
      <c r="T7" s="105">
        <v>44853</v>
      </c>
      <c r="U7" s="105">
        <v>44856</v>
      </c>
      <c r="V7" s="101">
        <v>3933</v>
      </c>
      <c r="W7" s="104" t="s">
        <v>123</v>
      </c>
      <c r="X7" s="104" t="s">
        <v>152</v>
      </c>
      <c r="Y7" s="104" t="s">
        <v>147</v>
      </c>
      <c r="Z7" s="104" t="s">
        <v>148</v>
      </c>
      <c r="AA7" s="104" t="s">
        <v>149</v>
      </c>
      <c r="AB7" s="101">
        <v>0</v>
      </c>
      <c r="AC7" s="101">
        <v>3933</v>
      </c>
      <c r="AD7" s="101">
        <v>0</v>
      </c>
      <c r="AE7" s="101">
        <v>0</v>
      </c>
      <c r="AF7" s="101">
        <v>0</v>
      </c>
      <c r="AG7" s="101">
        <v>0</v>
      </c>
      <c r="AH7" s="101">
        <v>0</v>
      </c>
      <c r="AI7" s="101">
        <v>0</v>
      </c>
      <c r="AJ7" s="101">
        <v>0</v>
      </c>
      <c r="AK7" s="101">
        <v>0</v>
      </c>
      <c r="AL7" s="99"/>
      <c r="AM7" s="105"/>
      <c r="AN7" s="99"/>
      <c r="AO7" s="101">
        <v>0</v>
      </c>
    </row>
    <row r="8" spans="1:41" x14ac:dyDescent="0.2">
      <c r="A8" s="98">
        <v>890000600</v>
      </c>
      <c r="B8" s="99" t="s">
        <v>44</v>
      </c>
      <c r="C8" s="99" t="s">
        <v>54</v>
      </c>
      <c r="D8" s="99">
        <v>3359611</v>
      </c>
      <c r="E8" s="99" t="s">
        <v>157</v>
      </c>
      <c r="F8" s="99" t="s">
        <v>158</v>
      </c>
      <c r="G8" s="100">
        <v>44369.379166666666</v>
      </c>
      <c r="H8" s="100">
        <v>44369.379166666666</v>
      </c>
      <c r="I8" s="101">
        <v>7333</v>
      </c>
      <c r="J8" s="101">
        <v>7333</v>
      </c>
      <c r="K8" s="102" t="s">
        <v>53</v>
      </c>
      <c r="L8" s="103" t="s">
        <v>57</v>
      </c>
      <c r="M8" s="99" t="s">
        <v>59</v>
      </c>
      <c r="N8" s="99" t="s">
        <v>144</v>
      </c>
      <c r="O8" s="101">
        <v>0</v>
      </c>
      <c r="P8" s="104"/>
      <c r="Q8" s="99" t="s">
        <v>145</v>
      </c>
      <c r="R8" s="105">
        <v>44369</v>
      </c>
      <c r="S8" s="105">
        <v>44838</v>
      </c>
      <c r="T8" s="105">
        <v>44838</v>
      </c>
      <c r="U8" s="105">
        <v>44844</v>
      </c>
      <c r="V8" s="101">
        <v>7333</v>
      </c>
      <c r="W8" s="104" t="s">
        <v>123</v>
      </c>
      <c r="X8" s="104" t="s">
        <v>146</v>
      </c>
      <c r="Y8" s="104" t="s">
        <v>147</v>
      </c>
      <c r="Z8" s="104" t="s">
        <v>148</v>
      </c>
      <c r="AA8" s="104" t="s">
        <v>149</v>
      </c>
      <c r="AB8" s="101">
        <v>0</v>
      </c>
      <c r="AC8" s="101">
        <v>7333</v>
      </c>
      <c r="AD8" s="101">
        <v>0</v>
      </c>
      <c r="AE8" s="101">
        <v>0</v>
      </c>
      <c r="AF8" s="101">
        <v>0</v>
      </c>
      <c r="AG8" s="101">
        <v>0</v>
      </c>
      <c r="AH8" s="101">
        <v>0</v>
      </c>
      <c r="AI8" s="101">
        <v>0</v>
      </c>
      <c r="AJ8" s="101">
        <v>0</v>
      </c>
      <c r="AK8" s="101">
        <v>0</v>
      </c>
      <c r="AL8" s="99"/>
      <c r="AM8" s="105"/>
      <c r="AN8" s="99"/>
      <c r="AO8" s="101">
        <v>0</v>
      </c>
    </row>
    <row r="9" spans="1:41" x14ac:dyDescent="0.2">
      <c r="A9" s="98">
        <v>890000600</v>
      </c>
      <c r="B9" s="99" t="s">
        <v>44</v>
      </c>
      <c r="C9" s="99" t="s">
        <v>54</v>
      </c>
      <c r="D9" s="99">
        <v>3338979</v>
      </c>
      <c r="E9" s="99" t="s">
        <v>159</v>
      </c>
      <c r="F9" s="99" t="s">
        <v>160</v>
      </c>
      <c r="G9" s="100">
        <v>44201.445833333331</v>
      </c>
      <c r="H9" s="100">
        <v>44201.445833333331</v>
      </c>
      <c r="I9" s="101">
        <v>57600</v>
      </c>
      <c r="J9" s="101">
        <v>57600</v>
      </c>
      <c r="K9" s="102" t="s">
        <v>53</v>
      </c>
      <c r="L9" s="103" t="s">
        <v>57</v>
      </c>
      <c r="M9" s="99" t="s">
        <v>59</v>
      </c>
      <c r="N9" s="99" t="s">
        <v>144</v>
      </c>
      <c r="O9" s="101">
        <v>0</v>
      </c>
      <c r="P9" s="104"/>
      <c r="Q9" s="99" t="s">
        <v>145</v>
      </c>
      <c r="R9" s="105">
        <v>44201</v>
      </c>
      <c r="S9" s="105">
        <v>44853</v>
      </c>
      <c r="T9" s="105">
        <v>44853</v>
      </c>
      <c r="U9" s="105">
        <v>44854</v>
      </c>
      <c r="V9" s="101">
        <v>57600</v>
      </c>
      <c r="W9" s="104" t="s">
        <v>123</v>
      </c>
      <c r="X9" s="104" t="s">
        <v>161</v>
      </c>
      <c r="Y9" s="104" t="s">
        <v>162</v>
      </c>
      <c r="Z9" s="104" t="s">
        <v>148</v>
      </c>
      <c r="AA9" s="104" t="s">
        <v>149</v>
      </c>
      <c r="AB9" s="101">
        <v>0</v>
      </c>
      <c r="AC9" s="101">
        <v>57600</v>
      </c>
      <c r="AD9" s="101">
        <v>0</v>
      </c>
      <c r="AE9" s="101">
        <v>0</v>
      </c>
      <c r="AF9" s="101">
        <v>0</v>
      </c>
      <c r="AG9" s="101">
        <v>0</v>
      </c>
      <c r="AH9" s="101">
        <v>0</v>
      </c>
      <c r="AI9" s="101">
        <v>0</v>
      </c>
      <c r="AJ9" s="101">
        <v>0</v>
      </c>
      <c r="AK9" s="101">
        <v>0</v>
      </c>
      <c r="AL9" s="99"/>
      <c r="AM9" s="105"/>
      <c r="AN9" s="99"/>
      <c r="AO9" s="101">
        <v>0</v>
      </c>
    </row>
    <row r="10" spans="1:41" x14ac:dyDescent="0.2">
      <c r="A10" s="98">
        <v>890000600</v>
      </c>
      <c r="B10" s="99" t="s">
        <v>44</v>
      </c>
      <c r="C10" s="99" t="s">
        <v>54</v>
      </c>
      <c r="D10" s="99">
        <v>3356354</v>
      </c>
      <c r="E10" s="99" t="s">
        <v>163</v>
      </c>
      <c r="F10" s="99" t="s">
        <v>164</v>
      </c>
      <c r="G10" s="100">
        <v>44337.635416666664</v>
      </c>
      <c r="H10" s="100">
        <v>44337.635416666664</v>
      </c>
      <c r="I10" s="101">
        <v>59700</v>
      </c>
      <c r="J10" s="101">
        <v>59700</v>
      </c>
      <c r="K10" s="102" t="s">
        <v>53</v>
      </c>
      <c r="L10" s="103" t="s">
        <v>57</v>
      </c>
      <c r="M10" s="99" t="s">
        <v>59</v>
      </c>
      <c r="N10" s="99" t="s">
        <v>144</v>
      </c>
      <c r="O10" s="101">
        <v>0</v>
      </c>
      <c r="P10" s="104"/>
      <c r="Q10" s="99" t="s">
        <v>145</v>
      </c>
      <c r="R10" s="105">
        <v>44337</v>
      </c>
      <c r="S10" s="105">
        <v>44853</v>
      </c>
      <c r="T10" s="105">
        <v>44853</v>
      </c>
      <c r="U10" s="105">
        <v>44854</v>
      </c>
      <c r="V10" s="101">
        <v>59700</v>
      </c>
      <c r="W10" s="104" t="s">
        <v>123</v>
      </c>
      <c r="X10" s="104" t="s">
        <v>165</v>
      </c>
      <c r="Y10" s="104" t="s">
        <v>166</v>
      </c>
      <c r="Z10" s="104" t="s">
        <v>148</v>
      </c>
      <c r="AA10" s="104" t="s">
        <v>149</v>
      </c>
      <c r="AB10" s="101">
        <v>0</v>
      </c>
      <c r="AC10" s="101">
        <v>59700</v>
      </c>
      <c r="AD10" s="101">
        <v>0</v>
      </c>
      <c r="AE10" s="101">
        <v>0</v>
      </c>
      <c r="AF10" s="101">
        <v>0</v>
      </c>
      <c r="AG10" s="101">
        <v>0</v>
      </c>
      <c r="AH10" s="101">
        <v>0</v>
      </c>
      <c r="AI10" s="101">
        <v>0</v>
      </c>
      <c r="AJ10" s="101">
        <v>0</v>
      </c>
      <c r="AK10" s="101">
        <v>0</v>
      </c>
      <c r="AL10" s="99"/>
      <c r="AM10" s="105"/>
      <c r="AN10" s="99"/>
      <c r="AO10" s="101">
        <v>0</v>
      </c>
    </row>
    <row r="11" spans="1:41" x14ac:dyDescent="0.2">
      <c r="A11" s="98">
        <v>890000600</v>
      </c>
      <c r="B11" s="99" t="s">
        <v>44</v>
      </c>
      <c r="C11" s="99" t="s">
        <v>54</v>
      </c>
      <c r="D11" s="99">
        <v>3364900</v>
      </c>
      <c r="E11" s="99" t="s">
        <v>167</v>
      </c>
      <c r="F11" s="99" t="s">
        <v>168</v>
      </c>
      <c r="G11" s="100">
        <v>44419.65625</v>
      </c>
      <c r="H11" s="100">
        <v>44419.65625</v>
      </c>
      <c r="I11" s="101">
        <v>60305</v>
      </c>
      <c r="J11" s="101">
        <v>60305</v>
      </c>
      <c r="K11" s="102" t="s">
        <v>53</v>
      </c>
      <c r="L11" s="103" t="s">
        <v>57</v>
      </c>
      <c r="M11" s="99" t="s">
        <v>59</v>
      </c>
      <c r="N11" s="99" t="s">
        <v>144</v>
      </c>
      <c r="O11" s="101">
        <v>0</v>
      </c>
      <c r="P11" s="104"/>
      <c r="Q11" s="99" t="s">
        <v>145</v>
      </c>
      <c r="R11" s="105">
        <v>44419</v>
      </c>
      <c r="S11" s="105">
        <v>44853</v>
      </c>
      <c r="T11" s="105">
        <v>44853</v>
      </c>
      <c r="U11" s="105">
        <v>44854</v>
      </c>
      <c r="V11" s="101">
        <v>60305</v>
      </c>
      <c r="W11" s="104" t="s">
        <v>123</v>
      </c>
      <c r="X11" s="104" t="s">
        <v>169</v>
      </c>
      <c r="Y11" s="104" t="s">
        <v>162</v>
      </c>
      <c r="Z11" s="104" t="s">
        <v>148</v>
      </c>
      <c r="AA11" s="104" t="s">
        <v>149</v>
      </c>
      <c r="AB11" s="101">
        <v>0</v>
      </c>
      <c r="AC11" s="101">
        <v>60305</v>
      </c>
      <c r="AD11" s="101">
        <v>0</v>
      </c>
      <c r="AE11" s="101">
        <v>0</v>
      </c>
      <c r="AF11" s="101">
        <v>0</v>
      </c>
      <c r="AG11" s="101">
        <v>0</v>
      </c>
      <c r="AH11" s="101">
        <v>0</v>
      </c>
      <c r="AI11" s="101">
        <v>0</v>
      </c>
      <c r="AJ11" s="101">
        <v>0</v>
      </c>
      <c r="AK11" s="101">
        <v>0</v>
      </c>
      <c r="AL11" s="99"/>
      <c r="AM11" s="105"/>
      <c r="AN11" s="99"/>
      <c r="AO11" s="101">
        <v>0</v>
      </c>
    </row>
    <row r="12" spans="1:41" x14ac:dyDescent="0.2">
      <c r="A12" s="98">
        <v>890000600</v>
      </c>
      <c r="B12" s="99" t="s">
        <v>44</v>
      </c>
      <c r="C12" s="99" t="s">
        <v>54</v>
      </c>
      <c r="D12" s="99">
        <v>3364775</v>
      </c>
      <c r="E12" s="99" t="s">
        <v>170</v>
      </c>
      <c r="F12" s="99" t="s">
        <v>171</v>
      </c>
      <c r="G12" s="100">
        <v>44414.506249999999</v>
      </c>
      <c r="H12" s="100">
        <v>44414.506249999999</v>
      </c>
      <c r="I12" s="101">
        <v>61884</v>
      </c>
      <c r="J12" s="101">
        <v>61884</v>
      </c>
      <c r="K12" s="102" t="s">
        <v>53</v>
      </c>
      <c r="L12" s="103" t="s">
        <v>57</v>
      </c>
      <c r="M12" s="99" t="s">
        <v>59</v>
      </c>
      <c r="N12" s="99" t="s">
        <v>144</v>
      </c>
      <c r="O12" s="101">
        <v>0</v>
      </c>
      <c r="P12" s="104"/>
      <c r="Q12" s="99" t="s">
        <v>145</v>
      </c>
      <c r="R12" s="105">
        <v>44414</v>
      </c>
      <c r="S12" s="105">
        <v>45447</v>
      </c>
      <c r="T12" s="105"/>
      <c r="U12" s="105">
        <v>45476</v>
      </c>
      <c r="V12" s="101">
        <v>61884</v>
      </c>
      <c r="W12" s="104" t="s">
        <v>123</v>
      </c>
      <c r="X12" s="104" t="s">
        <v>172</v>
      </c>
      <c r="Y12" s="104" t="s">
        <v>162</v>
      </c>
      <c r="Z12" s="104" t="s">
        <v>173</v>
      </c>
      <c r="AA12" s="104" t="s">
        <v>174</v>
      </c>
      <c r="AB12" s="101">
        <v>0</v>
      </c>
      <c r="AC12" s="101">
        <v>61884</v>
      </c>
      <c r="AD12" s="101">
        <v>0</v>
      </c>
      <c r="AE12" s="101">
        <v>0</v>
      </c>
      <c r="AF12" s="101">
        <v>0</v>
      </c>
      <c r="AG12" s="101">
        <v>0</v>
      </c>
      <c r="AH12" s="101">
        <v>0</v>
      </c>
      <c r="AI12" s="101">
        <v>0</v>
      </c>
      <c r="AJ12" s="101">
        <v>0</v>
      </c>
      <c r="AK12" s="101">
        <v>0</v>
      </c>
      <c r="AL12" s="99"/>
      <c r="AM12" s="105"/>
      <c r="AN12" s="99"/>
      <c r="AO12" s="101">
        <v>0</v>
      </c>
    </row>
    <row r="13" spans="1:41" x14ac:dyDescent="0.2">
      <c r="A13" s="98">
        <v>890000600</v>
      </c>
      <c r="B13" s="99" t="s">
        <v>44</v>
      </c>
      <c r="C13" s="99" t="s">
        <v>55</v>
      </c>
      <c r="D13" s="99">
        <v>3369419</v>
      </c>
      <c r="E13" s="99" t="s">
        <v>175</v>
      </c>
      <c r="F13" s="99" t="s">
        <v>176</v>
      </c>
      <c r="G13" s="100">
        <v>44574.654166666667</v>
      </c>
      <c r="H13" s="100">
        <v>44574.654166666667</v>
      </c>
      <c r="I13" s="101">
        <v>62410</v>
      </c>
      <c r="J13" s="101">
        <v>62410</v>
      </c>
      <c r="K13" s="102" t="s">
        <v>53</v>
      </c>
      <c r="L13" s="103" t="s">
        <v>57</v>
      </c>
      <c r="M13" s="99" t="s">
        <v>59</v>
      </c>
      <c r="N13" s="99" t="s">
        <v>144</v>
      </c>
      <c r="O13" s="101">
        <v>0</v>
      </c>
      <c r="P13" s="104"/>
      <c r="Q13" s="99" t="s">
        <v>145</v>
      </c>
      <c r="R13" s="105">
        <v>44574</v>
      </c>
      <c r="S13" s="105">
        <v>44853</v>
      </c>
      <c r="T13" s="105">
        <v>44853</v>
      </c>
      <c r="U13" s="105">
        <v>44854</v>
      </c>
      <c r="V13" s="101">
        <v>62410</v>
      </c>
      <c r="W13" s="104" t="s">
        <v>123</v>
      </c>
      <c r="X13" s="104" t="s">
        <v>177</v>
      </c>
      <c r="Y13" s="104" t="s">
        <v>162</v>
      </c>
      <c r="Z13" s="104" t="s">
        <v>148</v>
      </c>
      <c r="AA13" s="104" t="s">
        <v>149</v>
      </c>
      <c r="AB13" s="101">
        <v>0</v>
      </c>
      <c r="AC13" s="101">
        <v>62410</v>
      </c>
      <c r="AD13" s="101">
        <v>0</v>
      </c>
      <c r="AE13" s="101">
        <v>0</v>
      </c>
      <c r="AF13" s="101">
        <v>0</v>
      </c>
      <c r="AG13" s="101">
        <v>0</v>
      </c>
      <c r="AH13" s="101">
        <v>0</v>
      </c>
      <c r="AI13" s="101">
        <v>0</v>
      </c>
      <c r="AJ13" s="101">
        <v>0</v>
      </c>
      <c r="AK13" s="101">
        <v>0</v>
      </c>
      <c r="AL13" s="99"/>
      <c r="AM13" s="105"/>
      <c r="AN13" s="99"/>
      <c r="AO13" s="101">
        <v>0</v>
      </c>
    </row>
    <row r="14" spans="1:41" x14ac:dyDescent="0.2">
      <c r="A14" s="98">
        <v>890000600</v>
      </c>
      <c r="B14" s="99" t="s">
        <v>44</v>
      </c>
      <c r="C14" s="99" t="s">
        <v>55</v>
      </c>
      <c r="D14" s="99">
        <v>3394881</v>
      </c>
      <c r="E14" s="99" t="s">
        <v>178</v>
      </c>
      <c r="F14" s="99" t="s">
        <v>179</v>
      </c>
      <c r="G14" s="100">
        <v>44824.703472222223</v>
      </c>
      <c r="H14" s="100">
        <v>44824.703472222223</v>
      </c>
      <c r="I14" s="101">
        <v>65700</v>
      </c>
      <c r="J14" s="101">
        <v>65700</v>
      </c>
      <c r="K14" s="102" t="s">
        <v>53</v>
      </c>
      <c r="L14" s="103" t="s">
        <v>57</v>
      </c>
      <c r="M14" s="99" t="s">
        <v>59</v>
      </c>
      <c r="N14" s="99" t="s">
        <v>144</v>
      </c>
      <c r="O14" s="101">
        <v>0</v>
      </c>
      <c r="P14" s="104"/>
      <c r="Q14" s="99" t="s">
        <v>145</v>
      </c>
      <c r="R14" s="105">
        <v>44824</v>
      </c>
      <c r="S14" s="105">
        <v>44838</v>
      </c>
      <c r="T14" s="105">
        <v>44838</v>
      </c>
      <c r="U14" s="105">
        <v>44838</v>
      </c>
      <c r="V14" s="101">
        <v>65700</v>
      </c>
      <c r="W14" s="104" t="s">
        <v>123</v>
      </c>
      <c r="X14" s="104" t="s">
        <v>180</v>
      </c>
      <c r="Y14" s="104" t="s">
        <v>162</v>
      </c>
      <c r="Z14" s="104" t="s">
        <v>148</v>
      </c>
      <c r="AA14" s="104" t="s">
        <v>149</v>
      </c>
      <c r="AB14" s="101">
        <v>0</v>
      </c>
      <c r="AC14" s="101">
        <v>65700</v>
      </c>
      <c r="AD14" s="101">
        <v>0</v>
      </c>
      <c r="AE14" s="101">
        <v>0</v>
      </c>
      <c r="AF14" s="101">
        <v>0</v>
      </c>
      <c r="AG14" s="101">
        <v>0</v>
      </c>
      <c r="AH14" s="101">
        <v>0</v>
      </c>
      <c r="AI14" s="101">
        <v>0</v>
      </c>
      <c r="AJ14" s="101">
        <v>0</v>
      </c>
      <c r="AK14" s="101">
        <v>0</v>
      </c>
      <c r="AL14" s="99"/>
      <c r="AM14" s="105"/>
      <c r="AN14" s="99"/>
      <c r="AO14" s="101">
        <v>0</v>
      </c>
    </row>
    <row r="15" spans="1:41" x14ac:dyDescent="0.2">
      <c r="A15" s="98">
        <v>890000600</v>
      </c>
      <c r="B15" s="99" t="s">
        <v>44</v>
      </c>
      <c r="C15" s="99" t="s">
        <v>54</v>
      </c>
      <c r="D15" s="99">
        <v>3341211</v>
      </c>
      <c r="E15" s="99" t="s">
        <v>181</v>
      </c>
      <c r="F15" s="99" t="s">
        <v>182</v>
      </c>
      <c r="G15" s="100">
        <v>44218.619444444441</v>
      </c>
      <c r="H15" s="100">
        <v>44218.619444444441</v>
      </c>
      <c r="I15" s="101">
        <v>72419</v>
      </c>
      <c r="J15" s="101">
        <v>72419</v>
      </c>
      <c r="K15" s="102" t="s">
        <v>53</v>
      </c>
      <c r="L15" s="103" t="s">
        <v>57</v>
      </c>
      <c r="M15" s="99" t="s">
        <v>59</v>
      </c>
      <c r="N15" s="99" t="s">
        <v>144</v>
      </c>
      <c r="O15" s="101">
        <v>0</v>
      </c>
      <c r="P15" s="104"/>
      <c r="Q15" s="99" t="s">
        <v>145</v>
      </c>
      <c r="R15" s="105">
        <v>44211</v>
      </c>
      <c r="S15" s="105">
        <v>44853</v>
      </c>
      <c r="T15" s="105">
        <v>44853</v>
      </c>
      <c r="U15" s="105">
        <v>44854</v>
      </c>
      <c r="V15" s="101">
        <v>72419</v>
      </c>
      <c r="W15" s="104" t="s">
        <v>123</v>
      </c>
      <c r="X15" s="104" t="s">
        <v>177</v>
      </c>
      <c r="Y15" s="104" t="s">
        <v>162</v>
      </c>
      <c r="Z15" s="104" t="s">
        <v>148</v>
      </c>
      <c r="AA15" s="104" t="s">
        <v>149</v>
      </c>
      <c r="AB15" s="101">
        <v>0</v>
      </c>
      <c r="AC15" s="101">
        <v>72419</v>
      </c>
      <c r="AD15" s="101">
        <v>0</v>
      </c>
      <c r="AE15" s="101">
        <v>0</v>
      </c>
      <c r="AF15" s="101">
        <v>0</v>
      </c>
      <c r="AG15" s="101">
        <v>0</v>
      </c>
      <c r="AH15" s="101">
        <v>0</v>
      </c>
      <c r="AI15" s="101">
        <v>0</v>
      </c>
      <c r="AJ15" s="101">
        <v>0</v>
      </c>
      <c r="AK15" s="101">
        <v>0</v>
      </c>
      <c r="AL15" s="99"/>
      <c r="AM15" s="105"/>
      <c r="AN15" s="99"/>
      <c r="AO15" s="101">
        <v>0</v>
      </c>
    </row>
    <row r="16" spans="1:41" x14ac:dyDescent="0.2">
      <c r="A16" s="98">
        <v>890000600</v>
      </c>
      <c r="B16" s="99" t="s">
        <v>44</v>
      </c>
      <c r="C16" s="99" t="s">
        <v>54</v>
      </c>
      <c r="D16" s="99">
        <v>3336989</v>
      </c>
      <c r="E16" s="99" t="s">
        <v>183</v>
      </c>
      <c r="F16" s="99" t="s">
        <v>184</v>
      </c>
      <c r="G16" s="100">
        <v>44181.576388888891</v>
      </c>
      <c r="H16" s="100">
        <v>44181.576388888891</v>
      </c>
      <c r="I16" s="101">
        <v>72894</v>
      </c>
      <c r="J16" s="101">
        <v>72894</v>
      </c>
      <c r="K16" s="102" t="s">
        <v>53</v>
      </c>
      <c r="L16" s="103" t="s">
        <v>57</v>
      </c>
      <c r="M16" s="99" t="s">
        <v>59</v>
      </c>
      <c r="N16" s="99" t="s">
        <v>144</v>
      </c>
      <c r="O16" s="101">
        <v>0</v>
      </c>
      <c r="P16" s="104"/>
      <c r="Q16" s="99" t="s">
        <v>145</v>
      </c>
      <c r="R16" s="105">
        <v>44181</v>
      </c>
      <c r="S16" s="105">
        <v>44838</v>
      </c>
      <c r="T16" s="105">
        <v>44838</v>
      </c>
      <c r="U16" s="105">
        <v>44838</v>
      </c>
      <c r="V16" s="101">
        <v>72894</v>
      </c>
      <c r="W16" s="104" t="s">
        <v>123</v>
      </c>
      <c r="X16" s="104" t="s">
        <v>180</v>
      </c>
      <c r="Y16" s="104" t="s">
        <v>162</v>
      </c>
      <c r="Z16" s="104" t="s">
        <v>148</v>
      </c>
      <c r="AA16" s="104" t="s">
        <v>149</v>
      </c>
      <c r="AB16" s="101">
        <v>0</v>
      </c>
      <c r="AC16" s="101">
        <v>72894</v>
      </c>
      <c r="AD16" s="101">
        <v>0</v>
      </c>
      <c r="AE16" s="101">
        <v>0</v>
      </c>
      <c r="AF16" s="101">
        <v>0</v>
      </c>
      <c r="AG16" s="101">
        <v>0</v>
      </c>
      <c r="AH16" s="101">
        <v>0</v>
      </c>
      <c r="AI16" s="101">
        <v>0</v>
      </c>
      <c r="AJ16" s="101">
        <v>0</v>
      </c>
      <c r="AK16" s="101">
        <v>0</v>
      </c>
      <c r="AL16" s="99"/>
      <c r="AM16" s="105"/>
      <c r="AN16" s="99"/>
      <c r="AO16" s="101">
        <v>0</v>
      </c>
    </row>
    <row r="17" spans="1:41" x14ac:dyDescent="0.2">
      <c r="A17" s="98">
        <v>890000600</v>
      </c>
      <c r="B17" s="99" t="s">
        <v>44</v>
      </c>
      <c r="C17" s="99" t="s">
        <v>55</v>
      </c>
      <c r="D17" s="99">
        <v>3419223</v>
      </c>
      <c r="E17" s="99" t="s">
        <v>185</v>
      </c>
      <c r="F17" s="99" t="s">
        <v>186</v>
      </c>
      <c r="G17" s="100">
        <v>45134.625</v>
      </c>
      <c r="H17" s="100">
        <v>45134.625</v>
      </c>
      <c r="I17" s="101">
        <v>76235</v>
      </c>
      <c r="J17" s="101">
        <v>76235</v>
      </c>
      <c r="K17" s="102" t="s">
        <v>53</v>
      </c>
      <c r="L17" s="103" t="s">
        <v>57</v>
      </c>
      <c r="M17" s="99" t="s">
        <v>59</v>
      </c>
      <c r="N17" s="99" t="s">
        <v>144</v>
      </c>
      <c r="O17" s="101">
        <v>0</v>
      </c>
      <c r="P17" s="104"/>
      <c r="Q17" s="99" t="s">
        <v>145</v>
      </c>
      <c r="R17" s="105">
        <v>45134</v>
      </c>
      <c r="S17" s="105">
        <v>45274</v>
      </c>
      <c r="T17" s="105"/>
      <c r="U17" s="105">
        <v>45301</v>
      </c>
      <c r="V17" s="101">
        <v>76235</v>
      </c>
      <c r="W17" s="104" t="s">
        <v>123</v>
      </c>
      <c r="X17" s="104" t="s">
        <v>187</v>
      </c>
      <c r="Y17" s="104" t="s">
        <v>162</v>
      </c>
      <c r="Z17" s="104" t="s">
        <v>174</v>
      </c>
      <c r="AA17" s="104" t="s">
        <v>174</v>
      </c>
      <c r="AB17" s="101">
        <v>0</v>
      </c>
      <c r="AC17" s="101">
        <v>76235</v>
      </c>
      <c r="AD17" s="101">
        <v>0</v>
      </c>
      <c r="AE17" s="101">
        <v>0</v>
      </c>
      <c r="AF17" s="101">
        <v>0</v>
      </c>
      <c r="AG17" s="101">
        <v>0</v>
      </c>
      <c r="AH17" s="101">
        <v>0</v>
      </c>
      <c r="AI17" s="101">
        <v>0</v>
      </c>
      <c r="AJ17" s="101">
        <v>0</v>
      </c>
      <c r="AK17" s="101">
        <v>0</v>
      </c>
      <c r="AL17" s="99"/>
      <c r="AM17" s="105"/>
      <c r="AN17" s="99"/>
      <c r="AO17" s="101">
        <v>0</v>
      </c>
    </row>
    <row r="18" spans="1:41" x14ac:dyDescent="0.2">
      <c r="A18" s="98">
        <v>890000600</v>
      </c>
      <c r="B18" s="99" t="s">
        <v>44</v>
      </c>
      <c r="C18" s="99" t="s">
        <v>55</v>
      </c>
      <c r="D18" s="99">
        <v>3389114</v>
      </c>
      <c r="E18" s="99" t="s">
        <v>188</v>
      </c>
      <c r="F18" s="99" t="s">
        <v>189</v>
      </c>
      <c r="G18" s="100">
        <v>44761.78125</v>
      </c>
      <c r="H18" s="100">
        <v>44761.78125</v>
      </c>
      <c r="I18" s="101">
        <v>80832</v>
      </c>
      <c r="J18" s="101">
        <v>80832</v>
      </c>
      <c r="K18" s="102" t="s">
        <v>53</v>
      </c>
      <c r="L18" s="103" t="s">
        <v>57</v>
      </c>
      <c r="M18" s="99" t="s">
        <v>59</v>
      </c>
      <c r="N18" s="99" t="s">
        <v>144</v>
      </c>
      <c r="O18" s="101">
        <v>0</v>
      </c>
      <c r="P18" s="104"/>
      <c r="Q18" s="99" t="s">
        <v>145</v>
      </c>
      <c r="R18" s="105">
        <v>44761</v>
      </c>
      <c r="S18" s="105">
        <v>44778</v>
      </c>
      <c r="T18" s="105">
        <v>44778</v>
      </c>
      <c r="U18" s="105">
        <v>44785</v>
      </c>
      <c r="V18" s="101">
        <v>80832</v>
      </c>
      <c r="W18" s="104" t="s">
        <v>123</v>
      </c>
      <c r="X18" s="104" t="s">
        <v>190</v>
      </c>
      <c r="Y18" s="104" t="s">
        <v>191</v>
      </c>
      <c r="Z18" s="104" t="s">
        <v>148</v>
      </c>
      <c r="AA18" s="104" t="s">
        <v>149</v>
      </c>
      <c r="AB18" s="101">
        <v>0</v>
      </c>
      <c r="AC18" s="101">
        <v>80832</v>
      </c>
      <c r="AD18" s="101">
        <v>0</v>
      </c>
      <c r="AE18" s="101">
        <v>0</v>
      </c>
      <c r="AF18" s="101">
        <v>0</v>
      </c>
      <c r="AG18" s="101">
        <v>0</v>
      </c>
      <c r="AH18" s="101">
        <v>0</v>
      </c>
      <c r="AI18" s="101">
        <v>0</v>
      </c>
      <c r="AJ18" s="101">
        <v>0</v>
      </c>
      <c r="AK18" s="101">
        <v>0</v>
      </c>
      <c r="AL18" s="99"/>
      <c r="AM18" s="105"/>
      <c r="AN18" s="99"/>
      <c r="AO18" s="101">
        <v>0</v>
      </c>
    </row>
    <row r="19" spans="1:41" x14ac:dyDescent="0.2">
      <c r="A19" s="98">
        <v>890000600</v>
      </c>
      <c r="B19" s="99" t="s">
        <v>44</v>
      </c>
      <c r="C19" s="99" t="s">
        <v>54</v>
      </c>
      <c r="D19" s="99">
        <v>3340057</v>
      </c>
      <c r="E19" s="99" t="s">
        <v>192</v>
      </c>
      <c r="F19" s="99" t="s">
        <v>193</v>
      </c>
      <c r="G19" s="100">
        <v>44211.35</v>
      </c>
      <c r="H19" s="100">
        <v>44211.35</v>
      </c>
      <c r="I19" s="101">
        <v>82076</v>
      </c>
      <c r="J19" s="101">
        <v>82076</v>
      </c>
      <c r="K19" s="102" t="s">
        <v>53</v>
      </c>
      <c r="L19" s="103" t="s">
        <v>57</v>
      </c>
      <c r="M19" s="99" t="s">
        <v>59</v>
      </c>
      <c r="N19" s="99" t="s">
        <v>144</v>
      </c>
      <c r="O19" s="101">
        <v>0</v>
      </c>
      <c r="P19" s="104"/>
      <c r="Q19" s="99" t="s">
        <v>145</v>
      </c>
      <c r="R19" s="105">
        <v>44211</v>
      </c>
      <c r="S19" s="105">
        <v>44853</v>
      </c>
      <c r="T19" s="105">
        <v>44853</v>
      </c>
      <c r="U19" s="105">
        <v>44854</v>
      </c>
      <c r="V19" s="101">
        <v>82076</v>
      </c>
      <c r="W19" s="104" t="s">
        <v>123</v>
      </c>
      <c r="X19" s="104" t="s">
        <v>177</v>
      </c>
      <c r="Y19" s="104" t="s">
        <v>162</v>
      </c>
      <c r="Z19" s="104" t="s">
        <v>148</v>
      </c>
      <c r="AA19" s="104" t="s">
        <v>149</v>
      </c>
      <c r="AB19" s="101">
        <v>0</v>
      </c>
      <c r="AC19" s="101">
        <v>82076</v>
      </c>
      <c r="AD19" s="101">
        <v>0</v>
      </c>
      <c r="AE19" s="101">
        <v>0</v>
      </c>
      <c r="AF19" s="101">
        <v>0</v>
      </c>
      <c r="AG19" s="101">
        <v>0</v>
      </c>
      <c r="AH19" s="101">
        <v>0</v>
      </c>
      <c r="AI19" s="101">
        <v>0</v>
      </c>
      <c r="AJ19" s="101">
        <v>0</v>
      </c>
      <c r="AK19" s="101">
        <v>0</v>
      </c>
      <c r="AL19" s="99"/>
      <c r="AM19" s="105"/>
      <c r="AN19" s="99"/>
      <c r="AO19" s="101">
        <v>0</v>
      </c>
    </row>
    <row r="20" spans="1:41" x14ac:dyDescent="0.2">
      <c r="A20" s="98">
        <v>890000600</v>
      </c>
      <c r="B20" s="99" t="s">
        <v>44</v>
      </c>
      <c r="C20" s="99" t="s">
        <v>55</v>
      </c>
      <c r="D20" s="99">
        <v>3416604</v>
      </c>
      <c r="E20" s="99" t="s">
        <v>194</v>
      </c>
      <c r="F20" s="99" t="s">
        <v>195</v>
      </c>
      <c r="G20" s="100">
        <v>45109.734722222223</v>
      </c>
      <c r="H20" s="100">
        <v>45109.734722222223</v>
      </c>
      <c r="I20" s="101">
        <v>83338</v>
      </c>
      <c r="J20" s="101">
        <v>83338</v>
      </c>
      <c r="K20" s="102" t="s">
        <v>53</v>
      </c>
      <c r="L20" s="103" t="s">
        <v>57</v>
      </c>
      <c r="M20" s="99" t="s">
        <v>59</v>
      </c>
      <c r="N20" s="99" t="s">
        <v>144</v>
      </c>
      <c r="O20" s="101">
        <v>0</v>
      </c>
      <c r="P20" s="104"/>
      <c r="Q20" s="99" t="s">
        <v>145</v>
      </c>
      <c r="R20" s="105">
        <v>45109</v>
      </c>
      <c r="S20" s="105">
        <v>45274</v>
      </c>
      <c r="T20" s="105"/>
      <c r="U20" s="105">
        <v>45287</v>
      </c>
      <c r="V20" s="101">
        <v>83338</v>
      </c>
      <c r="W20" s="104" t="s">
        <v>123</v>
      </c>
      <c r="X20" s="104" t="s">
        <v>196</v>
      </c>
      <c r="Y20" s="104" t="s">
        <v>162</v>
      </c>
      <c r="Z20" s="104" t="s">
        <v>174</v>
      </c>
      <c r="AA20" s="104" t="s">
        <v>174</v>
      </c>
      <c r="AB20" s="101">
        <v>0</v>
      </c>
      <c r="AC20" s="101">
        <v>83338</v>
      </c>
      <c r="AD20" s="101">
        <v>0</v>
      </c>
      <c r="AE20" s="101">
        <v>0</v>
      </c>
      <c r="AF20" s="101">
        <v>0</v>
      </c>
      <c r="AG20" s="101">
        <v>0</v>
      </c>
      <c r="AH20" s="101">
        <v>0</v>
      </c>
      <c r="AI20" s="101">
        <v>0</v>
      </c>
      <c r="AJ20" s="101">
        <v>0</v>
      </c>
      <c r="AK20" s="101">
        <v>0</v>
      </c>
      <c r="AL20" s="99"/>
      <c r="AM20" s="105"/>
      <c r="AN20" s="99"/>
      <c r="AO20" s="101">
        <v>0</v>
      </c>
    </row>
    <row r="21" spans="1:41" x14ac:dyDescent="0.2">
      <c r="A21" s="98">
        <v>890000600</v>
      </c>
      <c r="B21" s="99" t="s">
        <v>44</v>
      </c>
      <c r="C21" s="99" t="s">
        <v>54</v>
      </c>
      <c r="D21" s="99">
        <v>3340135</v>
      </c>
      <c r="E21" s="99" t="s">
        <v>197</v>
      </c>
      <c r="F21" s="99" t="s">
        <v>198</v>
      </c>
      <c r="G21" s="100">
        <v>44211.465277777781</v>
      </c>
      <c r="H21" s="100">
        <v>44211.465277777781</v>
      </c>
      <c r="I21" s="101">
        <v>122963</v>
      </c>
      <c r="J21" s="101">
        <v>122963</v>
      </c>
      <c r="K21" s="102" t="s">
        <v>53</v>
      </c>
      <c r="L21" s="103" t="s">
        <v>57</v>
      </c>
      <c r="M21" s="99" t="s">
        <v>59</v>
      </c>
      <c r="N21" s="99" t="s">
        <v>144</v>
      </c>
      <c r="O21" s="101">
        <v>0</v>
      </c>
      <c r="P21" s="104"/>
      <c r="Q21" s="99" t="s">
        <v>145</v>
      </c>
      <c r="R21" s="105">
        <v>44211</v>
      </c>
      <c r="S21" s="105">
        <v>44853</v>
      </c>
      <c r="T21" s="105">
        <v>44853</v>
      </c>
      <c r="U21" s="105">
        <v>44854</v>
      </c>
      <c r="V21" s="101">
        <v>122963</v>
      </c>
      <c r="W21" s="104" t="s">
        <v>123</v>
      </c>
      <c r="X21" s="104" t="s">
        <v>177</v>
      </c>
      <c r="Y21" s="104" t="s">
        <v>162</v>
      </c>
      <c r="Z21" s="104" t="s">
        <v>148</v>
      </c>
      <c r="AA21" s="104" t="s">
        <v>149</v>
      </c>
      <c r="AB21" s="101">
        <v>0</v>
      </c>
      <c r="AC21" s="101">
        <v>122963</v>
      </c>
      <c r="AD21" s="101">
        <v>0</v>
      </c>
      <c r="AE21" s="101">
        <v>0</v>
      </c>
      <c r="AF21" s="101">
        <v>0</v>
      </c>
      <c r="AG21" s="101">
        <v>0</v>
      </c>
      <c r="AH21" s="101">
        <v>0</v>
      </c>
      <c r="AI21" s="101">
        <v>0</v>
      </c>
      <c r="AJ21" s="101">
        <v>0</v>
      </c>
      <c r="AK21" s="101">
        <v>0</v>
      </c>
      <c r="AL21" s="99"/>
      <c r="AM21" s="105"/>
      <c r="AN21" s="99"/>
      <c r="AO21" s="101">
        <v>0</v>
      </c>
    </row>
    <row r="22" spans="1:41" x14ac:dyDescent="0.2">
      <c r="A22" s="98">
        <v>890000600</v>
      </c>
      <c r="B22" s="99" t="s">
        <v>44</v>
      </c>
      <c r="C22" s="99" t="s">
        <v>55</v>
      </c>
      <c r="D22" s="99">
        <v>3395548</v>
      </c>
      <c r="E22" s="99" t="s">
        <v>199</v>
      </c>
      <c r="F22" s="99" t="s">
        <v>200</v>
      </c>
      <c r="G22" s="100">
        <v>44832.168749999997</v>
      </c>
      <c r="H22" s="100">
        <v>44832.168749999997</v>
      </c>
      <c r="I22" s="101">
        <v>139482</v>
      </c>
      <c r="J22" s="101">
        <v>139482</v>
      </c>
      <c r="K22" s="102" t="s">
        <v>53</v>
      </c>
      <c r="L22" s="103" t="s">
        <v>57</v>
      </c>
      <c r="M22" s="99" t="s">
        <v>59</v>
      </c>
      <c r="N22" s="99" t="s">
        <v>144</v>
      </c>
      <c r="O22" s="101">
        <v>0</v>
      </c>
      <c r="P22" s="104"/>
      <c r="Q22" s="99" t="s">
        <v>145</v>
      </c>
      <c r="R22" s="105">
        <v>44832</v>
      </c>
      <c r="S22" s="105">
        <v>44838</v>
      </c>
      <c r="T22" s="105">
        <v>44838</v>
      </c>
      <c r="U22" s="105">
        <v>44838</v>
      </c>
      <c r="V22" s="101">
        <v>139482</v>
      </c>
      <c r="W22" s="104" t="s">
        <v>123</v>
      </c>
      <c r="X22" s="104" t="s">
        <v>180</v>
      </c>
      <c r="Y22" s="104" t="s">
        <v>162</v>
      </c>
      <c r="Z22" s="104" t="s">
        <v>148</v>
      </c>
      <c r="AA22" s="104" t="s">
        <v>149</v>
      </c>
      <c r="AB22" s="101">
        <v>0</v>
      </c>
      <c r="AC22" s="101">
        <v>139482</v>
      </c>
      <c r="AD22" s="101">
        <v>0</v>
      </c>
      <c r="AE22" s="101">
        <v>0</v>
      </c>
      <c r="AF22" s="101">
        <v>0</v>
      </c>
      <c r="AG22" s="101">
        <v>0</v>
      </c>
      <c r="AH22" s="101">
        <v>0</v>
      </c>
      <c r="AI22" s="101">
        <v>0</v>
      </c>
      <c r="AJ22" s="101">
        <v>0</v>
      </c>
      <c r="AK22" s="101">
        <v>0</v>
      </c>
      <c r="AL22" s="99"/>
      <c r="AM22" s="105"/>
      <c r="AN22" s="99"/>
      <c r="AO22" s="101">
        <v>0</v>
      </c>
    </row>
    <row r="23" spans="1:41" x14ac:dyDescent="0.2">
      <c r="A23" s="98">
        <v>890000600</v>
      </c>
      <c r="B23" s="99" t="s">
        <v>44</v>
      </c>
      <c r="C23" s="99" t="s">
        <v>54</v>
      </c>
      <c r="D23" s="99">
        <v>3338978</v>
      </c>
      <c r="E23" s="99" t="s">
        <v>201</v>
      </c>
      <c r="F23" s="99" t="s">
        <v>202</v>
      </c>
      <c r="G23" s="100">
        <v>44201.441666666666</v>
      </c>
      <c r="H23" s="100">
        <v>44201.441666666666</v>
      </c>
      <c r="I23" s="101">
        <v>217000</v>
      </c>
      <c r="J23" s="101">
        <v>217000</v>
      </c>
      <c r="K23" s="102" t="s">
        <v>53</v>
      </c>
      <c r="L23" s="103" t="s">
        <v>57</v>
      </c>
      <c r="M23" s="99" t="s">
        <v>59</v>
      </c>
      <c r="N23" s="99" t="s">
        <v>144</v>
      </c>
      <c r="O23" s="101">
        <v>0</v>
      </c>
      <c r="P23" s="104"/>
      <c r="Q23" s="99" t="s">
        <v>145</v>
      </c>
      <c r="R23" s="105">
        <v>44201</v>
      </c>
      <c r="S23" s="105">
        <v>44853</v>
      </c>
      <c r="T23" s="105">
        <v>44853</v>
      </c>
      <c r="U23" s="105">
        <v>44860</v>
      </c>
      <c r="V23" s="101">
        <v>217000</v>
      </c>
      <c r="W23" s="104" t="s">
        <v>123</v>
      </c>
      <c r="X23" s="104" t="s">
        <v>203</v>
      </c>
      <c r="Y23" s="104" t="s">
        <v>191</v>
      </c>
      <c r="Z23" s="104" t="s">
        <v>148</v>
      </c>
      <c r="AA23" s="104" t="s">
        <v>149</v>
      </c>
      <c r="AB23" s="101">
        <v>0</v>
      </c>
      <c r="AC23" s="101">
        <v>217000</v>
      </c>
      <c r="AD23" s="101">
        <v>0</v>
      </c>
      <c r="AE23" s="101">
        <v>0</v>
      </c>
      <c r="AF23" s="101">
        <v>0</v>
      </c>
      <c r="AG23" s="101">
        <v>0</v>
      </c>
      <c r="AH23" s="101">
        <v>0</v>
      </c>
      <c r="AI23" s="101">
        <v>0</v>
      </c>
      <c r="AJ23" s="101">
        <v>0</v>
      </c>
      <c r="AK23" s="101">
        <v>0</v>
      </c>
      <c r="AL23" s="99"/>
      <c r="AM23" s="105"/>
      <c r="AN23" s="99"/>
      <c r="AO23" s="101">
        <v>0</v>
      </c>
    </row>
    <row r="24" spans="1:41" x14ac:dyDescent="0.2">
      <c r="A24" s="98">
        <v>890000600</v>
      </c>
      <c r="B24" s="99" t="s">
        <v>44</v>
      </c>
      <c r="C24" s="99" t="s">
        <v>55</v>
      </c>
      <c r="D24" s="99">
        <v>3369418</v>
      </c>
      <c r="E24" s="99" t="s">
        <v>204</v>
      </c>
      <c r="F24" s="99" t="s">
        <v>205</v>
      </c>
      <c r="G24" s="100">
        <v>44574.649305555555</v>
      </c>
      <c r="H24" s="100">
        <v>44574.649305555555</v>
      </c>
      <c r="I24" s="101">
        <v>242025</v>
      </c>
      <c r="J24" s="101">
        <v>242025</v>
      </c>
      <c r="K24" s="102" t="s">
        <v>53</v>
      </c>
      <c r="L24" s="103" t="s">
        <v>57</v>
      </c>
      <c r="M24" s="99" t="s">
        <v>59</v>
      </c>
      <c r="N24" s="99" t="s">
        <v>144</v>
      </c>
      <c r="O24" s="101">
        <v>0</v>
      </c>
      <c r="P24" s="104"/>
      <c r="Q24" s="99" t="s">
        <v>145</v>
      </c>
      <c r="R24" s="105">
        <v>44574</v>
      </c>
      <c r="S24" s="105">
        <v>44853</v>
      </c>
      <c r="T24" s="105">
        <v>44853</v>
      </c>
      <c r="U24" s="105">
        <v>44854</v>
      </c>
      <c r="V24" s="101">
        <v>242025</v>
      </c>
      <c r="W24" s="104" t="s">
        <v>123</v>
      </c>
      <c r="X24" s="104" t="s">
        <v>206</v>
      </c>
      <c r="Y24" s="104" t="s">
        <v>162</v>
      </c>
      <c r="Z24" s="104" t="s">
        <v>148</v>
      </c>
      <c r="AA24" s="104" t="s">
        <v>149</v>
      </c>
      <c r="AB24" s="101">
        <v>0</v>
      </c>
      <c r="AC24" s="101">
        <v>242025</v>
      </c>
      <c r="AD24" s="101">
        <v>0</v>
      </c>
      <c r="AE24" s="101">
        <v>0</v>
      </c>
      <c r="AF24" s="101">
        <v>0</v>
      </c>
      <c r="AG24" s="101">
        <v>0</v>
      </c>
      <c r="AH24" s="101">
        <v>0</v>
      </c>
      <c r="AI24" s="101">
        <v>0</v>
      </c>
      <c r="AJ24" s="101">
        <v>0</v>
      </c>
      <c r="AK24" s="101">
        <v>0</v>
      </c>
      <c r="AL24" s="99"/>
      <c r="AM24" s="105"/>
      <c r="AN24" s="99"/>
      <c r="AO24" s="101">
        <v>0</v>
      </c>
    </row>
    <row r="25" spans="1:41" x14ac:dyDescent="0.2">
      <c r="A25" s="98">
        <v>890000600</v>
      </c>
      <c r="B25" s="99" t="s">
        <v>44</v>
      </c>
      <c r="C25" s="99" t="s">
        <v>55</v>
      </c>
      <c r="D25" s="99">
        <v>3417781</v>
      </c>
      <c r="E25" s="99" t="s">
        <v>207</v>
      </c>
      <c r="F25" s="99" t="s">
        <v>208</v>
      </c>
      <c r="G25" s="100">
        <v>45118.796527777777</v>
      </c>
      <c r="H25" s="100">
        <v>45118.796527777777</v>
      </c>
      <c r="I25" s="101">
        <v>263713</v>
      </c>
      <c r="J25" s="101">
        <v>263713</v>
      </c>
      <c r="K25" s="102" t="s">
        <v>53</v>
      </c>
      <c r="L25" s="103" t="s">
        <v>57</v>
      </c>
      <c r="M25" s="99" t="s">
        <v>59</v>
      </c>
      <c r="N25" s="99" t="s">
        <v>144</v>
      </c>
      <c r="O25" s="101">
        <v>0</v>
      </c>
      <c r="P25" s="104"/>
      <c r="Q25" s="99" t="s">
        <v>145</v>
      </c>
      <c r="R25" s="105">
        <v>45118</v>
      </c>
      <c r="S25" s="105">
        <v>45274</v>
      </c>
      <c r="T25" s="105"/>
      <c r="U25" s="105">
        <v>45287</v>
      </c>
      <c r="V25" s="101">
        <v>263713</v>
      </c>
      <c r="W25" s="104" t="s">
        <v>123</v>
      </c>
      <c r="X25" s="104" t="s">
        <v>209</v>
      </c>
      <c r="Y25" s="104" t="s">
        <v>162</v>
      </c>
      <c r="Z25" s="104" t="s">
        <v>174</v>
      </c>
      <c r="AA25" s="104" t="s">
        <v>174</v>
      </c>
      <c r="AB25" s="101">
        <v>0</v>
      </c>
      <c r="AC25" s="101">
        <v>263713</v>
      </c>
      <c r="AD25" s="101">
        <v>0</v>
      </c>
      <c r="AE25" s="101">
        <v>0</v>
      </c>
      <c r="AF25" s="101">
        <v>0</v>
      </c>
      <c r="AG25" s="101">
        <v>0</v>
      </c>
      <c r="AH25" s="101">
        <v>0</v>
      </c>
      <c r="AI25" s="101">
        <v>0</v>
      </c>
      <c r="AJ25" s="101">
        <v>0</v>
      </c>
      <c r="AK25" s="101">
        <v>0</v>
      </c>
      <c r="AL25" s="99"/>
      <c r="AM25" s="105"/>
      <c r="AN25" s="99"/>
      <c r="AO25" s="101">
        <v>0</v>
      </c>
    </row>
    <row r="26" spans="1:41" x14ac:dyDescent="0.2">
      <c r="A26" s="98">
        <v>890000600</v>
      </c>
      <c r="B26" s="99" t="s">
        <v>44</v>
      </c>
      <c r="C26" s="99" t="s">
        <v>55</v>
      </c>
      <c r="D26" s="99">
        <v>3399033</v>
      </c>
      <c r="E26" s="99" t="s">
        <v>210</v>
      </c>
      <c r="F26" s="99" t="s">
        <v>211</v>
      </c>
      <c r="G26" s="100">
        <v>44874.003472222219</v>
      </c>
      <c r="H26" s="100">
        <v>44874.003472222219</v>
      </c>
      <c r="I26" s="101">
        <v>276797</v>
      </c>
      <c r="J26" s="101">
        <v>276797</v>
      </c>
      <c r="K26" s="102" t="s">
        <v>53</v>
      </c>
      <c r="L26" s="103" t="s">
        <v>57</v>
      </c>
      <c r="M26" s="99" t="s">
        <v>59</v>
      </c>
      <c r="N26" s="99" t="s">
        <v>144</v>
      </c>
      <c r="O26" s="101">
        <v>0</v>
      </c>
      <c r="P26" s="104"/>
      <c r="Q26" s="99" t="s">
        <v>145</v>
      </c>
      <c r="R26" s="105">
        <v>44874</v>
      </c>
      <c r="S26" s="105">
        <v>44904</v>
      </c>
      <c r="T26" s="105">
        <v>44904</v>
      </c>
      <c r="U26" s="105">
        <v>44910</v>
      </c>
      <c r="V26" s="101">
        <v>276797</v>
      </c>
      <c r="W26" s="104" t="s">
        <v>123</v>
      </c>
      <c r="X26" s="104" t="s">
        <v>212</v>
      </c>
      <c r="Y26" s="104" t="s">
        <v>162</v>
      </c>
      <c r="Z26" s="104" t="s">
        <v>148</v>
      </c>
      <c r="AA26" s="104" t="s">
        <v>149</v>
      </c>
      <c r="AB26" s="101">
        <v>0</v>
      </c>
      <c r="AC26" s="101">
        <v>276797</v>
      </c>
      <c r="AD26" s="101">
        <v>0</v>
      </c>
      <c r="AE26" s="101">
        <v>0</v>
      </c>
      <c r="AF26" s="101">
        <v>0</v>
      </c>
      <c r="AG26" s="101">
        <v>0</v>
      </c>
      <c r="AH26" s="101">
        <v>0</v>
      </c>
      <c r="AI26" s="101">
        <v>0</v>
      </c>
      <c r="AJ26" s="101">
        <v>0</v>
      </c>
      <c r="AK26" s="101">
        <v>0</v>
      </c>
      <c r="AL26" s="99"/>
      <c r="AM26" s="105"/>
      <c r="AN26" s="99"/>
      <c r="AO26" s="101">
        <v>0</v>
      </c>
    </row>
    <row r="27" spans="1:41" x14ac:dyDescent="0.2">
      <c r="A27" s="98">
        <v>890000600</v>
      </c>
      <c r="B27" s="99" t="s">
        <v>44</v>
      </c>
      <c r="C27" s="99" t="s">
        <v>48</v>
      </c>
      <c r="D27" s="99">
        <v>1187452</v>
      </c>
      <c r="E27" s="99" t="s">
        <v>219</v>
      </c>
      <c r="F27" s="99" t="s">
        <v>220</v>
      </c>
      <c r="G27" s="100">
        <v>39261</v>
      </c>
      <c r="H27" s="100">
        <v>39261</v>
      </c>
      <c r="I27" s="101">
        <v>2641</v>
      </c>
      <c r="J27" s="101">
        <v>2641</v>
      </c>
      <c r="K27" s="102" t="s">
        <v>53</v>
      </c>
      <c r="L27" s="103" t="s">
        <v>57</v>
      </c>
      <c r="M27" s="99" t="s">
        <v>59</v>
      </c>
      <c r="N27" s="99" t="s">
        <v>221</v>
      </c>
      <c r="O27" s="101">
        <v>0</v>
      </c>
      <c r="P27" s="104"/>
      <c r="Q27" s="99"/>
      <c r="R27" s="105"/>
      <c r="S27" s="105"/>
      <c r="T27" s="105"/>
      <c r="U27" s="105"/>
      <c r="V27" s="101">
        <v>0</v>
      </c>
      <c r="W27" s="104"/>
      <c r="X27" s="104"/>
      <c r="Y27" s="104"/>
      <c r="Z27" s="104"/>
      <c r="AA27" s="104"/>
      <c r="AB27" s="101">
        <v>0</v>
      </c>
      <c r="AC27" s="101">
        <v>0</v>
      </c>
      <c r="AD27" s="101">
        <v>2641</v>
      </c>
      <c r="AE27" s="101">
        <v>0</v>
      </c>
      <c r="AF27" s="101">
        <v>0</v>
      </c>
      <c r="AG27" s="101">
        <v>0</v>
      </c>
      <c r="AH27" s="101">
        <v>0</v>
      </c>
      <c r="AI27" s="101">
        <v>0</v>
      </c>
      <c r="AJ27" s="101">
        <v>0</v>
      </c>
      <c r="AK27" s="101">
        <v>0</v>
      </c>
      <c r="AL27" s="99"/>
      <c r="AM27" s="105"/>
      <c r="AN27" s="99"/>
      <c r="AO27" s="101">
        <v>0</v>
      </c>
    </row>
    <row r="28" spans="1:41" x14ac:dyDescent="0.2">
      <c r="A28" s="98">
        <v>890000600</v>
      </c>
      <c r="B28" s="99" t="s">
        <v>44</v>
      </c>
      <c r="C28" s="99" t="s">
        <v>48</v>
      </c>
      <c r="D28" s="99">
        <v>1138246</v>
      </c>
      <c r="E28" s="99" t="s">
        <v>222</v>
      </c>
      <c r="F28" s="99" t="s">
        <v>223</v>
      </c>
      <c r="G28" s="100">
        <v>39198</v>
      </c>
      <c r="H28" s="100">
        <v>39198</v>
      </c>
      <c r="I28" s="101">
        <v>3135</v>
      </c>
      <c r="J28" s="101">
        <v>3135</v>
      </c>
      <c r="K28" s="102" t="s">
        <v>53</v>
      </c>
      <c r="L28" s="103" t="s">
        <v>57</v>
      </c>
      <c r="M28" s="99" t="s">
        <v>59</v>
      </c>
      <c r="N28" s="99" t="s">
        <v>221</v>
      </c>
      <c r="O28" s="101">
        <v>0</v>
      </c>
      <c r="P28" s="104"/>
      <c r="Q28" s="99"/>
      <c r="R28" s="105"/>
      <c r="S28" s="105"/>
      <c r="T28" s="105"/>
      <c r="U28" s="105"/>
      <c r="V28" s="101">
        <v>0</v>
      </c>
      <c r="W28" s="104"/>
      <c r="X28" s="104"/>
      <c r="Y28" s="104"/>
      <c r="Z28" s="104"/>
      <c r="AA28" s="104"/>
      <c r="AB28" s="101">
        <v>0</v>
      </c>
      <c r="AC28" s="101">
        <v>0</v>
      </c>
      <c r="AD28" s="101">
        <v>3135</v>
      </c>
      <c r="AE28" s="101">
        <v>0</v>
      </c>
      <c r="AF28" s="101">
        <v>0</v>
      </c>
      <c r="AG28" s="101">
        <v>0</v>
      </c>
      <c r="AH28" s="101">
        <v>0</v>
      </c>
      <c r="AI28" s="101">
        <v>0</v>
      </c>
      <c r="AJ28" s="101">
        <v>0</v>
      </c>
      <c r="AK28" s="101">
        <v>0</v>
      </c>
      <c r="AL28" s="99"/>
      <c r="AM28" s="105"/>
      <c r="AN28" s="99"/>
      <c r="AO28" s="101">
        <v>0</v>
      </c>
    </row>
    <row r="29" spans="1:41" x14ac:dyDescent="0.2">
      <c r="A29" s="98">
        <v>890000600</v>
      </c>
      <c r="B29" s="99" t="s">
        <v>44</v>
      </c>
      <c r="C29" s="99"/>
      <c r="D29" s="99">
        <v>3161654</v>
      </c>
      <c r="E29" s="99" t="s">
        <v>19</v>
      </c>
      <c r="F29" s="99" t="s">
        <v>224</v>
      </c>
      <c r="G29" s="100">
        <v>42892.712500000001</v>
      </c>
      <c r="H29" s="100">
        <v>42892.712500000001</v>
      </c>
      <c r="I29" s="101">
        <v>3400</v>
      </c>
      <c r="J29" s="101">
        <v>3400</v>
      </c>
      <c r="K29" s="102" t="s">
        <v>53</v>
      </c>
      <c r="L29" s="103" t="s">
        <v>57</v>
      </c>
      <c r="M29" s="99" t="s">
        <v>59</v>
      </c>
      <c r="N29" s="99" t="s">
        <v>221</v>
      </c>
      <c r="O29" s="101">
        <v>0</v>
      </c>
      <c r="P29" s="104"/>
      <c r="Q29" s="99"/>
      <c r="R29" s="105"/>
      <c r="S29" s="105"/>
      <c r="T29" s="105"/>
      <c r="U29" s="105"/>
      <c r="V29" s="101">
        <v>0</v>
      </c>
      <c r="W29" s="104"/>
      <c r="X29" s="104"/>
      <c r="Y29" s="104"/>
      <c r="Z29" s="104"/>
      <c r="AA29" s="104"/>
      <c r="AB29" s="101">
        <v>0</v>
      </c>
      <c r="AC29" s="101">
        <v>0</v>
      </c>
      <c r="AD29" s="101">
        <v>3400</v>
      </c>
      <c r="AE29" s="101">
        <v>0</v>
      </c>
      <c r="AF29" s="101">
        <v>0</v>
      </c>
      <c r="AG29" s="101">
        <v>0</v>
      </c>
      <c r="AH29" s="101">
        <v>0</v>
      </c>
      <c r="AI29" s="101">
        <v>0</v>
      </c>
      <c r="AJ29" s="101">
        <v>0</v>
      </c>
      <c r="AK29" s="101">
        <v>0</v>
      </c>
      <c r="AL29" s="99"/>
      <c r="AM29" s="105"/>
      <c r="AN29" s="99"/>
      <c r="AO29" s="101">
        <v>0</v>
      </c>
    </row>
    <row r="30" spans="1:41" x14ac:dyDescent="0.2">
      <c r="A30" s="98">
        <v>890000600</v>
      </c>
      <c r="B30" s="99" t="s">
        <v>44</v>
      </c>
      <c r="C30" s="99"/>
      <c r="D30" s="99">
        <v>3182768</v>
      </c>
      <c r="E30" s="99" t="s">
        <v>30</v>
      </c>
      <c r="F30" s="99" t="s">
        <v>225</v>
      </c>
      <c r="G30" s="100">
        <v>43048.363888888889</v>
      </c>
      <c r="H30" s="100">
        <v>43048.363888888889</v>
      </c>
      <c r="I30" s="101">
        <v>13600</v>
      </c>
      <c r="J30" s="101">
        <v>13600</v>
      </c>
      <c r="K30" s="102" t="s">
        <v>53</v>
      </c>
      <c r="L30" s="103" t="s">
        <v>57</v>
      </c>
      <c r="M30" s="99" t="s">
        <v>59</v>
      </c>
      <c r="N30" s="99" t="s">
        <v>221</v>
      </c>
      <c r="O30" s="101">
        <v>0</v>
      </c>
      <c r="P30" s="104"/>
      <c r="Q30" s="99"/>
      <c r="R30" s="105"/>
      <c r="S30" s="105"/>
      <c r="T30" s="105"/>
      <c r="U30" s="105"/>
      <c r="V30" s="101">
        <v>0</v>
      </c>
      <c r="W30" s="104"/>
      <c r="X30" s="104"/>
      <c r="Y30" s="104"/>
      <c r="Z30" s="104"/>
      <c r="AA30" s="104"/>
      <c r="AB30" s="101">
        <v>0</v>
      </c>
      <c r="AC30" s="101">
        <v>0</v>
      </c>
      <c r="AD30" s="101">
        <v>13600</v>
      </c>
      <c r="AE30" s="101">
        <v>0</v>
      </c>
      <c r="AF30" s="101">
        <v>0</v>
      </c>
      <c r="AG30" s="101">
        <v>0</v>
      </c>
      <c r="AH30" s="101">
        <v>0</v>
      </c>
      <c r="AI30" s="101">
        <v>0</v>
      </c>
      <c r="AJ30" s="101">
        <v>0</v>
      </c>
      <c r="AK30" s="101">
        <v>0</v>
      </c>
      <c r="AL30" s="99"/>
      <c r="AM30" s="105"/>
      <c r="AN30" s="99"/>
      <c r="AO30" s="101">
        <v>0</v>
      </c>
    </row>
    <row r="31" spans="1:41" x14ac:dyDescent="0.2">
      <c r="A31" s="98">
        <v>890000600</v>
      </c>
      <c r="B31" s="99" t="s">
        <v>44</v>
      </c>
      <c r="C31" s="99" t="s">
        <v>48</v>
      </c>
      <c r="D31" s="99">
        <v>409576</v>
      </c>
      <c r="E31" s="99" t="s">
        <v>226</v>
      </c>
      <c r="F31" s="99" t="s">
        <v>227</v>
      </c>
      <c r="G31" s="100">
        <v>38067</v>
      </c>
      <c r="H31" s="100">
        <v>38067</v>
      </c>
      <c r="I31" s="101">
        <v>23500</v>
      </c>
      <c r="J31" s="101">
        <v>23500</v>
      </c>
      <c r="K31" s="102" t="s">
        <v>53</v>
      </c>
      <c r="L31" s="103" t="s">
        <v>57</v>
      </c>
      <c r="M31" s="99" t="s">
        <v>59</v>
      </c>
      <c r="N31" s="99" t="s">
        <v>221</v>
      </c>
      <c r="O31" s="101">
        <v>0</v>
      </c>
      <c r="P31" s="104"/>
      <c r="Q31" s="99"/>
      <c r="R31" s="105"/>
      <c r="S31" s="105"/>
      <c r="T31" s="105"/>
      <c r="U31" s="105"/>
      <c r="V31" s="101">
        <v>0</v>
      </c>
      <c r="W31" s="104"/>
      <c r="X31" s="104"/>
      <c r="Y31" s="104"/>
      <c r="Z31" s="104"/>
      <c r="AA31" s="104"/>
      <c r="AB31" s="101">
        <v>0</v>
      </c>
      <c r="AC31" s="101">
        <v>0</v>
      </c>
      <c r="AD31" s="101">
        <v>23500</v>
      </c>
      <c r="AE31" s="101">
        <v>0</v>
      </c>
      <c r="AF31" s="101">
        <v>0</v>
      </c>
      <c r="AG31" s="101">
        <v>0</v>
      </c>
      <c r="AH31" s="101">
        <v>0</v>
      </c>
      <c r="AI31" s="101">
        <v>0</v>
      </c>
      <c r="AJ31" s="101">
        <v>0</v>
      </c>
      <c r="AK31" s="101">
        <v>0</v>
      </c>
      <c r="AL31" s="99"/>
      <c r="AM31" s="105"/>
      <c r="AN31" s="99"/>
      <c r="AO31" s="101">
        <v>0</v>
      </c>
    </row>
    <row r="32" spans="1:41" x14ac:dyDescent="0.2">
      <c r="A32" s="98">
        <v>890000600</v>
      </c>
      <c r="B32" s="99" t="s">
        <v>44</v>
      </c>
      <c r="C32" s="99" t="s">
        <v>48</v>
      </c>
      <c r="D32" s="99">
        <v>416193</v>
      </c>
      <c r="E32" s="99" t="s">
        <v>228</v>
      </c>
      <c r="F32" s="99" t="s">
        <v>229</v>
      </c>
      <c r="G32" s="100">
        <v>38081</v>
      </c>
      <c r="H32" s="100">
        <v>38081</v>
      </c>
      <c r="I32" s="101">
        <v>23500</v>
      </c>
      <c r="J32" s="101">
        <v>23500</v>
      </c>
      <c r="K32" s="102" t="s">
        <v>53</v>
      </c>
      <c r="L32" s="103" t="s">
        <v>57</v>
      </c>
      <c r="M32" s="99" t="s">
        <v>59</v>
      </c>
      <c r="N32" s="99" t="s">
        <v>221</v>
      </c>
      <c r="O32" s="101">
        <v>0</v>
      </c>
      <c r="P32" s="104"/>
      <c r="Q32" s="99"/>
      <c r="R32" s="105"/>
      <c r="S32" s="105"/>
      <c r="T32" s="105"/>
      <c r="U32" s="105"/>
      <c r="V32" s="101">
        <v>0</v>
      </c>
      <c r="W32" s="104"/>
      <c r="X32" s="104"/>
      <c r="Y32" s="104"/>
      <c r="Z32" s="104"/>
      <c r="AA32" s="104"/>
      <c r="AB32" s="101">
        <v>0</v>
      </c>
      <c r="AC32" s="101">
        <v>0</v>
      </c>
      <c r="AD32" s="101">
        <v>23500</v>
      </c>
      <c r="AE32" s="101">
        <v>0</v>
      </c>
      <c r="AF32" s="101">
        <v>0</v>
      </c>
      <c r="AG32" s="101">
        <v>0</v>
      </c>
      <c r="AH32" s="101">
        <v>0</v>
      </c>
      <c r="AI32" s="101">
        <v>0</v>
      </c>
      <c r="AJ32" s="101">
        <v>0</v>
      </c>
      <c r="AK32" s="101">
        <v>0</v>
      </c>
      <c r="AL32" s="99"/>
      <c r="AM32" s="105"/>
      <c r="AN32" s="99"/>
      <c r="AO32" s="101">
        <v>0</v>
      </c>
    </row>
    <row r="33" spans="1:41" x14ac:dyDescent="0.2">
      <c r="A33" s="98">
        <v>890000600</v>
      </c>
      <c r="B33" s="99" t="s">
        <v>44</v>
      </c>
      <c r="C33" s="99"/>
      <c r="D33" s="99">
        <v>2935485</v>
      </c>
      <c r="E33" s="99" t="s">
        <v>29</v>
      </c>
      <c r="F33" s="99" t="s">
        <v>230</v>
      </c>
      <c r="G33" s="100">
        <v>41458</v>
      </c>
      <c r="H33" s="100">
        <v>41458</v>
      </c>
      <c r="I33" s="101">
        <v>38734</v>
      </c>
      <c r="J33" s="101">
        <v>26119</v>
      </c>
      <c r="K33" s="102" t="s">
        <v>53</v>
      </c>
      <c r="L33" s="103" t="s">
        <v>57</v>
      </c>
      <c r="M33" s="99" t="s">
        <v>59</v>
      </c>
      <c r="N33" s="99" t="s">
        <v>221</v>
      </c>
      <c r="O33" s="101">
        <v>0</v>
      </c>
      <c r="P33" s="104"/>
      <c r="Q33" s="99"/>
      <c r="R33" s="105"/>
      <c r="S33" s="105"/>
      <c r="T33" s="105"/>
      <c r="U33" s="105"/>
      <c r="V33" s="101">
        <v>0</v>
      </c>
      <c r="W33" s="104"/>
      <c r="X33" s="104"/>
      <c r="Y33" s="104"/>
      <c r="Z33" s="104"/>
      <c r="AA33" s="104"/>
      <c r="AB33" s="101">
        <v>0</v>
      </c>
      <c r="AC33" s="101">
        <v>0</v>
      </c>
      <c r="AD33" s="101">
        <v>26119</v>
      </c>
      <c r="AE33" s="101">
        <v>0</v>
      </c>
      <c r="AF33" s="101">
        <v>0</v>
      </c>
      <c r="AG33" s="101">
        <v>0</v>
      </c>
      <c r="AH33" s="101">
        <v>0</v>
      </c>
      <c r="AI33" s="101">
        <v>0</v>
      </c>
      <c r="AJ33" s="101">
        <v>0</v>
      </c>
      <c r="AK33" s="101">
        <v>0</v>
      </c>
      <c r="AL33" s="99"/>
      <c r="AM33" s="105"/>
      <c r="AN33" s="99"/>
      <c r="AO33" s="101">
        <v>0</v>
      </c>
    </row>
    <row r="34" spans="1:41" x14ac:dyDescent="0.2">
      <c r="A34" s="98">
        <v>890000600</v>
      </c>
      <c r="B34" s="99" t="s">
        <v>44</v>
      </c>
      <c r="C34" s="99" t="s">
        <v>48</v>
      </c>
      <c r="D34" s="99">
        <v>812728</v>
      </c>
      <c r="E34" s="99" t="s">
        <v>231</v>
      </c>
      <c r="F34" s="99" t="s">
        <v>232</v>
      </c>
      <c r="G34" s="100">
        <v>38695</v>
      </c>
      <c r="H34" s="100">
        <v>38695</v>
      </c>
      <c r="I34" s="101">
        <v>26234</v>
      </c>
      <c r="J34" s="101">
        <v>26234</v>
      </c>
      <c r="K34" s="102" t="s">
        <v>53</v>
      </c>
      <c r="L34" s="103" t="s">
        <v>57</v>
      </c>
      <c r="M34" s="99" t="s">
        <v>59</v>
      </c>
      <c r="N34" s="99" t="s">
        <v>221</v>
      </c>
      <c r="O34" s="101">
        <v>0</v>
      </c>
      <c r="P34" s="104"/>
      <c r="Q34" s="99"/>
      <c r="R34" s="105"/>
      <c r="S34" s="105"/>
      <c r="T34" s="105"/>
      <c r="U34" s="105"/>
      <c r="V34" s="101">
        <v>0</v>
      </c>
      <c r="W34" s="104"/>
      <c r="X34" s="104"/>
      <c r="Y34" s="104"/>
      <c r="Z34" s="104"/>
      <c r="AA34" s="104"/>
      <c r="AB34" s="101">
        <v>0</v>
      </c>
      <c r="AC34" s="101">
        <v>0</v>
      </c>
      <c r="AD34" s="101">
        <v>26234</v>
      </c>
      <c r="AE34" s="101">
        <v>0</v>
      </c>
      <c r="AF34" s="101">
        <v>0</v>
      </c>
      <c r="AG34" s="101">
        <v>0</v>
      </c>
      <c r="AH34" s="101">
        <v>0</v>
      </c>
      <c r="AI34" s="101">
        <v>0</v>
      </c>
      <c r="AJ34" s="101">
        <v>0</v>
      </c>
      <c r="AK34" s="101">
        <v>0</v>
      </c>
      <c r="AL34" s="99"/>
      <c r="AM34" s="105"/>
      <c r="AN34" s="99"/>
      <c r="AO34" s="101">
        <v>0</v>
      </c>
    </row>
    <row r="35" spans="1:41" x14ac:dyDescent="0.2">
      <c r="A35" s="98">
        <v>890000600</v>
      </c>
      <c r="B35" s="99" t="s">
        <v>44</v>
      </c>
      <c r="C35" s="99" t="s">
        <v>48</v>
      </c>
      <c r="D35" s="99">
        <v>809171</v>
      </c>
      <c r="E35" s="99" t="s">
        <v>233</v>
      </c>
      <c r="F35" s="99" t="s">
        <v>234</v>
      </c>
      <c r="G35" s="100">
        <v>38689</v>
      </c>
      <c r="H35" s="100">
        <v>38689</v>
      </c>
      <c r="I35" s="101">
        <v>26688</v>
      </c>
      <c r="J35" s="101">
        <v>26688</v>
      </c>
      <c r="K35" s="102" t="s">
        <v>53</v>
      </c>
      <c r="L35" s="103" t="s">
        <v>57</v>
      </c>
      <c r="M35" s="99" t="s">
        <v>59</v>
      </c>
      <c r="N35" s="99" t="s">
        <v>221</v>
      </c>
      <c r="O35" s="101">
        <v>0</v>
      </c>
      <c r="P35" s="104"/>
      <c r="Q35" s="99"/>
      <c r="R35" s="105"/>
      <c r="S35" s="105"/>
      <c r="T35" s="105"/>
      <c r="U35" s="105"/>
      <c r="V35" s="101">
        <v>0</v>
      </c>
      <c r="W35" s="104"/>
      <c r="X35" s="104"/>
      <c r="Y35" s="104"/>
      <c r="Z35" s="104"/>
      <c r="AA35" s="104"/>
      <c r="AB35" s="101">
        <v>0</v>
      </c>
      <c r="AC35" s="101">
        <v>0</v>
      </c>
      <c r="AD35" s="101">
        <v>26688</v>
      </c>
      <c r="AE35" s="101">
        <v>0</v>
      </c>
      <c r="AF35" s="101">
        <v>0</v>
      </c>
      <c r="AG35" s="101">
        <v>0</v>
      </c>
      <c r="AH35" s="101">
        <v>0</v>
      </c>
      <c r="AI35" s="101">
        <v>0</v>
      </c>
      <c r="AJ35" s="101">
        <v>0</v>
      </c>
      <c r="AK35" s="101">
        <v>0</v>
      </c>
      <c r="AL35" s="99"/>
      <c r="AM35" s="105"/>
      <c r="AN35" s="99"/>
      <c r="AO35" s="101">
        <v>0</v>
      </c>
    </row>
    <row r="36" spans="1:41" x14ac:dyDescent="0.2">
      <c r="A36" s="98">
        <v>890000600</v>
      </c>
      <c r="B36" s="99" t="s">
        <v>44</v>
      </c>
      <c r="C36" s="99"/>
      <c r="D36" s="99">
        <v>1045</v>
      </c>
      <c r="E36" s="99" t="s">
        <v>34</v>
      </c>
      <c r="F36" s="99" t="s">
        <v>235</v>
      </c>
      <c r="G36" s="100">
        <v>38807</v>
      </c>
      <c r="H36" s="100">
        <v>38807</v>
      </c>
      <c r="I36" s="101">
        <v>26800</v>
      </c>
      <c r="J36" s="101">
        <v>26800</v>
      </c>
      <c r="K36" s="102" t="s">
        <v>53</v>
      </c>
      <c r="L36" s="103" t="s">
        <v>57</v>
      </c>
      <c r="M36" s="99" t="s">
        <v>59</v>
      </c>
      <c r="N36" s="99" t="s">
        <v>221</v>
      </c>
      <c r="O36" s="101">
        <v>0</v>
      </c>
      <c r="P36" s="104"/>
      <c r="Q36" s="99"/>
      <c r="R36" s="105"/>
      <c r="S36" s="105"/>
      <c r="T36" s="105"/>
      <c r="U36" s="105"/>
      <c r="V36" s="101">
        <v>0</v>
      </c>
      <c r="W36" s="104"/>
      <c r="X36" s="104"/>
      <c r="Y36" s="104"/>
      <c r="Z36" s="104"/>
      <c r="AA36" s="104"/>
      <c r="AB36" s="101">
        <v>0</v>
      </c>
      <c r="AC36" s="101">
        <v>0</v>
      </c>
      <c r="AD36" s="101">
        <v>26800</v>
      </c>
      <c r="AE36" s="101">
        <v>0</v>
      </c>
      <c r="AF36" s="101">
        <v>0</v>
      </c>
      <c r="AG36" s="101">
        <v>0</v>
      </c>
      <c r="AH36" s="101">
        <v>0</v>
      </c>
      <c r="AI36" s="101">
        <v>0</v>
      </c>
      <c r="AJ36" s="101">
        <v>0</v>
      </c>
      <c r="AK36" s="101">
        <v>0</v>
      </c>
      <c r="AL36" s="99"/>
      <c r="AM36" s="105"/>
      <c r="AN36" s="99"/>
      <c r="AO36" s="101">
        <v>0</v>
      </c>
    </row>
    <row r="37" spans="1:41" x14ac:dyDescent="0.2">
      <c r="A37" s="98">
        <v>890000600</v>
      </c>
      <c r="B37" s="99" t="s">
        <v>44</v>
      </c>
      <c r="C37" s="99"/>
      <c r="D37" s="99" t="s">
        <v>37</v>
      </c>
      <c r="E37" s="99" t="s">
        <v>37</v>
      </c>
      <c r="F37" s="99" t="s">
        <v>236</v>
      </c>
      <c r="G37" s="100">
        <v>39001</v>
      </c>
      <c r="H37" s="100">
        <v>39001</v>
      </c>
      <c r="I37" s="101">
        <v>27552</v>
      </c>
      <c r="J37" s="101">
        <v>27552</v>
      </c>
      <c r="K37" s="102" t="s">
        <v>53</v>
      </c>
      <c r="L37" s="103" t="s">
        <v>57</v>
      </c>
      <c r="M37" s="99" t="s">
        <v>59</v>
      </c>
      <c r="N37" s="99" t="s">
        <v>221</v>
      </c>
      <c r="O37" s="101">
        <v>0</v>
      </c>
      <c r="P37" s="104"/>
      <c r="Q37" s="99"/>
      <c r="R37" s="105"/>
      <c r="S37" s="105"/>
      <c r="T37" s="105"/>
      <c r="U37" s="105"/>
      <c r="V37" s="101">
        <v>0</v>
      </c>
      <c r="W37" s="104"/>
      <c r="X37" s="104"/>
      <c r="Y37" s="104"/>
      <c r="Z37" s="104"/>
      <c r="AA37" s="104"/>
      <c r="AB37" s="101">
        <v>0</v>
      </c>
      <c r="AC37" s="101">
        <v>0</v>
      </c>
      <c r="AD37" s="101">
        <v>27552</v>
      </c>
      <c r="AE37" s="101">
        <v>0</v>
      </c>
      <c r="AF37" s="101">
        <v>0</v>
      </c>
      <c r="AG37" s="101">
        <v>0</v>
      </c>
      <c r="AH37" s="101">
        <v>0</v>
      </c>
      <c r="AI37" s="101">
        <v>0</v>
      </c>
      <c r="AJ37" s="101">
        <v>0</v>
      </c>
      <c r="AK37" s="101">
        <v>0</v>
      </c>
      <c r="AL37" s="99"/>
      <c r="AM37" s="105"/>
      <c r="AN37" s="99"/>
      <c r="AO37" s="101">
        <v>0</v>
      </c>
    </row>
    <row r="38" spans="1:41" x14ac:dyDescent="0.2">
      <c r="A38" s="98">
        <v>890000600</v>
      </c>
      <c r="B38" s="99" t="s">
        <v>44</v>
      </c>
      <c r="C38" s="99"/>
      <c r="D38" s="99">
        <v>884</v>
      </c>
      <c r="E38" s="99" t="s">
        <v>33</v>
      </c>
      <c r="F38" s="99" t="s">
        <v>237</v>
      </c>
      <c r="G38" s="100">
        <v>38750</v>
      </c>
      <c r="H38" s="100">
        <v>38750</v>
      </c>
      <c r="I38" s="101">
        <v>28388</v>
      </c>
      <c r="J38" s="101">
        <v>28388</v>
      </c>
      <c r="K38" s="102" t="s">
        <v>53</v>
      </c>
      <c r="L38" s="103" t="s">
        <v>57</v>
      </c>
      <c r="M38" s="99" t="s">
        <v>59</v>
      </c>
      <c r="N38" s="99" t="s">
        <v>221</v>
      </c>
      <c r="O38" s="101">
        <v>0</v>
      </c>
      <c r="P38" s="104"/>
      <c r="Q38" s="99"/>
      <c r="R38" s="105"/>
      <c r="S38" s="105"/>
      <c r="T38" s="105"/>
      <c r="U38" s="105"/>
      <c r="V38" s="101">
        <v>0</v>
      </c>
      <c r="W38" s="104"/>
      <c r="X38" s="104"/>
      <c r="Y38" s="104"/>
      <c r="Z38" s="104"/>
      <c r="AA38" s="104"/>
      <c r="AB38" s="101">
        <v>0</v>
      </c>
      <c r="AC38" s="101">
        <v>0</v>
      </c>
      <c r="AD38" s="101">
        <v>28388</v>
      </c>
      <c r="AE38" s="101">
        <v>0</v>
      </c>
      <c r="AF38" s="101">
        <v>0</v>
      </c>
      <c r="AG38" s="101">
        <v>0</v>
      </c>
      <c r="AH38" s="101">
        <v>0</v>
      </c>
      <c r="AI38" s="101">
        <v>0</v>
      </c>
      <c r="AJ38" s="101">
        <v>0</v>
      </c>
      <c r="AK38" s="101">
        <v>0</v>
      </c>
      <c r="AL38" s="99"/>
      <c r="AM38" s="105"/>
      <c r="AN38" s="99"/>
      <c r="AO38" s="101">
        <v>0</v>
      </c>
    </row>
    <row r="39" spans="1:41" x14ac:dyDescent="0.2">
      <c r="A39" s="98">
        <v>890000600</v>
      </c>
      <c r="B39" s="99" t="s">
        <v>44</v>
      </c>
      <c r="C39" s="99" t="s">
        <v>48</v>
      </c>
      <c r="D39" s="99">
        <v>829886</v>
      </c>
      <c r="E39" s="99" t="s">
        <v>238</v>
      </c>
      <c r="F39" s="99" t="s">
        <v>239</v>
      </c>
      <c r="G39" s="100">
        <v>38722</v>
      </c>
      <c r="H39" s="100">
        <v>38722</v>
      </c>
      <c r="I39" s="101">
        <v>28388</v>
      </c>
      <c r="J39" s="101">
        <v>28388</v>
      </c>
      <c r="K39" s="102" t="s">
        <v>53</v>
      </c>
      <c r="L39" s="103" t="s">
        <v>57</v>
      </c>
      <c r="M39" s="99" t="s">
        <v>59</v>
      </c>
      <c r="N39" s="99" t="s">
        <v>221</v>
      </c>
      <c r="O39" s="101">
        <v>0</v>
      </c>
      <c r="P39" s="104"/>
      <c r="Q39" s="99"/>
      <c r="R39" s="105"/>
      <c r="S39" s="105"/>
      <c r="T39" s="105"/>
      <c r="U39" s="105"/>
      <c r="V39" s="101">
        <v>0</v>
      </c>
      <c r="W39" s="104"/>
      <c r="X39" s="104"/>
      <c r="Y39" s="104"/>
      <c r="Z39" s="104"/>
      <c r="AA39" s="104"/>
      <c r="AB39" s="101">
        <v>0</v>
      </c>
      <c r="AC39" s="101">
        <v>0</v>
      </c>
      <c r="AD39" s="101">
        <v>28388</v>
      </c>
      <c r="AE39" s="101">
        <v>0</v>
      </c>
      <c r="AF39" s="101">
        <v>0</v>
      </c>
      <c r="AG39" s="101">
        <v>0</v>
      </c>
      <c r="AH39" s="101">
        <v>0</v>
      </c>
      <c r="AI39" s="101">
        <v>0</v>
      </c>
      <c r="AJ39" s="101">
        <v>0</v>
      </c>
      <c r="AK39" s="101">
        <v>0</v>
      </c>
      <c r="AL39" s="99"/>
      <c r="AM39" s="105"/>
      <c r="AN39" s="99"/>
      <c r="AO39" s="101">
        <v>0</v>
      </c>
    </row>
    <row r="40" spans="1:41" x14ac:dyDescent="0.2">
      <c r="A40" s="98">
        <v>890000600</v>
      </c>
      <c r="B40" s="99" t="s">
        <v>44</v>
      </c>
      <c r="C40" s="99" t="s">
        <v>48</v>
      </c>
      <c r="D40" s="99">
        <v>829173</v>
      </c>
      <c r="E40" s="99" t="s">
        <v>240</v>
      </c>
      <c r="F40" s="99" t="s">
        <v>241</v>
      </c>
      <c r="G40" s="100">
        <v>38720</v>
      </c>
      <c r="H40" s="100">
        <v>38720</v>
      </c>
      <c r="I40" s="101">
        <v>28792</v>
      </c>
      <c r="J40" s="101">
        <v>28792</v>
      </c>
      <c r="K40" s="102" t="s">
        <v>53</v>
      </c>
      <c r="L40" s="103" t="s">
        <v>57</v>
      </c>
      <c r="M40" s="99" t="s">
        <v>59</v>
      </c>
      <c r="N40" s="99" t="s">
        <v>221</v>
      </c>
      <c r="O40" s="101">
        <v>0</v>
      </c>
      <c r="P40" s="104"/>
      <c r="Q40" s="99"/>
      <c r="R40" s="105"/>
      <c r="S40" s="105"/>
      <c r="T40" s="105"/>
      <c r="U40" s="105"/>
      <c r="V40" s="101">
        <v>0</v>
      </c>
      <c r="W40" s="104"/>
      <c r="X40" s="104"/>
      <c r="Y40" s="104"/>
      <c r="Z40" s="104"/>
      <c r="AA40" s="104"/>
      <c r="AB40" s="101">
        <v>0</v>
      </c>
      <c r="AC40" s="101">
        <v>0</v>
      </c>
      <c r="AD40" s="101">
        <v>28792</v>
      </c>
      <c r="AE40" s="101">
        <v>0</v>
      </c>
      <c r="AF40" s="101">
        <v>0</v>
      </c>
      <c r="AG40" s="101">
        <v>0</v>
      </c>
      <c r="AH40" s="101">
        <v>0</v>
      </c>
      <c r="AI40" s="101">
        <v>0</v>
      </c>
      <c r="AJ40" s="101">
        <v>0</v>
      </c>
      <c r="AK40" s="101">
        <v>0</v>
      </c>
      <c r="AL40" s="99"/>
      <c r="AM40" s="105"/>
      <c r="AN40" s="99"/>
      <c r="AO40" s="101">
        <v>0</v>
      </c>
    </row>
    <row r="41" spans="1:41" x14ac:dyDescent="0.2">
      <c r="A41" s="98">
        <v>890000600</v>
      </c>
      <c r="B41" s="99" t="s">
        <v>44</v>
      </c>
      <c r="C41" s="99"/>
      <c r="D41" s="99">
        <v>1421</v>
      </c>
      <c r="E41" s="99" t="s">
        <v>36</v>
      </c>
      <c r="F41" s="99" t="s">
        <v>242</v>
      </c>
      <c r="G41" s="100">
        <v>38960</v>
      </c>
      <c r="H41" s="100">
        <v>38960</v>
      </c>
      <c r="I41" s="101">
        <v>32888</v>
      </c>
      <c r="J41" s="101">
        <v>32888</v>
      </c>
      <c r="K41" s="102" t="s">
        <v>53</v>
      </c>
      <c r="L41" s="103" t="s">
        <v>57</v>
      </c>
      <c r="M41" s="99" t="s">
        <v>59</v>
      </c>
      <c r="N41" s="99" t="s">
        <v>221</v>
      </c>
      <c r="O41" s="101">
        <v>0</v>
      </c>
      <c r="P41" s="104"/>
      <c r="Q41" s="99"/>
      <c r="R41" s="105"/>
      <c r="S41" s="105"/>
      <c r="T41" s="105"/>
      <c r="U41" s="105"/>
      <c r="V41" s="101">
        <v>0</v>
      </c>
      <c r="W41" s="104"/>
      <c r="X41" s="104"/>
      <c r="Y41" s="104"/>
      <c r="Z41" s="104"/>
      <c r="AA41" s="104"/>
      <c r="AB41" s="101">
        <v>0</v>
      </c>
      <c r="AC41" s="101">
        <v>0</v>
      </c>
      <c r="AD41" s="101">
        <v>32888</v>
      </c>
      <c r="AE41" s="101">
        <v>0</v>
      </c>
      <c r="AF41" s="101">
        <v>0</v>
      </c>
      <c r="AG41" s="101">
        <v>0</v>
      </c>
      <c r="AH41" s="101">
        <v>0</v>
      </c>
      <c r="AI41" s="101">
        <v>0</v>
      </c>
      <c r="AJ41" s="101">
        <v>0</v>
      </c>
      <c r="AK41" s="101">
        <v>0</v>
      </c>
      <c r="AL41" s="99"/>
      <c r="AM41" s="105"/>
      <c r="AN41" s="99"/>
      <c r="AO41" s="101">
        <v>0</v>
      </c>
    </row>
    <row r="42" spans="1:41" x14ac:dyDescent="0.2">
      <c r="A42" s="98">
        <v>890000600</v>
      </c>
      <c r="B42" s="99" t="s">
        <v>44</v>
      </c>
      <c r="C42" s="99" t="s">
        <v>48</v>
      </c>
      <c r="D42" s="99">
        <v>2385695</v>
      </c>
      <c r="E42" s="99" t="s">
        <v>243</v>
      </c>
      <c r="F42" s="99" t="s">
        <v>244</v>
      </c>
      <c r="G42" s="100">
        <v>40487</v>
      </c>
      <c r="H42" s="100">
        <v>40487</v>
      </c>
      <c r="I42" s="101">
        <v>34671</v>
      </c>
      <c r="J42" s="101">
        <v>34671</v>
      </c>
      <c r="K42" s="102" t="s">
        <v>53</v>
      </c>
      <c r="L42" s="103" t="s">
        <v>57</v>
      </c>
      <c r="M42" s="99" t="s">
        <v>59</v>
      </c>
      <c r="N42" s="99" t="s">
        <v>221</v>
      </c>
      <c r="O42" s="101">
        <v>0</v>
      </c>
      <c r="P42" s="104"/>
      <c r="Q42" s="99"/>
      <c r="R42" s="105"/>
      <c r="S42" s="105"/>
      <c r="T42" s="105"/>
      <c r="U42" s="105"/>
      <c r="V42" s="101">
        <v>0</v>
      </c>
      <c r="W42" s="104"/>
      <c r="X42" s="104"/>
      <c r="Y42" s="104"/>
      <c r="Z42" s="104"/>
      <c r="AA42" s="104"/>
      <c r="AB42" s="101">
        <v>0</v>
      </c>
      <c r="AC42" s="101">
        <v>0</v>
      </c>
      <c r="AD42" s="101">
        <v>34671</v>
      </c>
      <c r="AE42" s="101">
        <v>0</v>
      </c>
      <c r="AF42" s="101">
        <v>0</v>
      </c>
      <c r="AG42" s="101">
        <v>0</v>
      </c>
      <c r="AH42" s="101">
        <v>0</v>
      </c>
      <c r="AI42" s="101">
        <v>0</v>
      </c>
      <c r="AJ42" s="101">
        <v>0</v>
      </c>
      <c r="AK42" s="101">
        <v>0</v>
      </c>
      <c r="AL42" s="99"/>
      <c r="AM42" s="105"/>
      <c r="AN42" s="99"/>
      <c r="AO42" s="101">
        <v>0</v>
      </c>
    </row>
    <row r="43" spans="1:41" x14ac:dyDescent="0.2">
      <c r="A43" s="98">
        <v>890000600</v>
      </c>
      <c r="B43" s="99" t="s">
        <v>44</v>
      </c>
      <c r="C43" s="99" t="s">
        <v>48</v>
      </c>
      <c r="D43" s="99">
        <v>734060</v>
      </c>
      <c r="E43" s="99" t="s">
        <v>245</v>
      </c>
      <c r="F43" s="99" t="s">
        <v>246</v>
      </c>
      <c r="G43" s="100">
        <v>38592</v>
      </c>
      <c r="H43" s="100">
        <v>38592</v>
      </c>
      <c r="I43" s="101">
        <v>44696</v>
      </c>
      <c r="J43" s="101">
        <v>44696</v>
      </c>
      <c r="K43" s="102" t="s">
        <v>53</v>
      </c>
      <c r="L43" s="103" t="s">
        <v>57</v>
      </c>
      <c r="M43" s="99" t="s">
        <v>59</v>
      </c>
      <c r="N43" s="99" t="s">
        <v>221</v>
      </c>
      <c r="O43" s="101">
        <v>0</v>
      </c>
      <c r="P43" s="104"/>
      <c r="Q43" s="99"/>
      <c r="R43" s="105"/>
      <c r="S43" s="105"/>
      <c r="T43" s="105"/>
      <c r="U43" s="105"/>
      <c r="V43" s="101">
        <v>0</v>
      </c>
      <c r="W43" s="104"/>
      <c r="X43" s="104"/>
      <c r="Y43" s="104"/>
      <c r="Z43" s="104"/>
      <c r="AA43" s="104"/>
      <c r="AB43" s="101">
        <v>0</v>
      </c>
      <c r="AC43" s="101">
        <v>0</v>
      </c>
      <c r="AD43" s="101">
        <v>44696</v>
      </c>
      <c r="AE43" s="101">
        <v>0</v>
      </c>
      <c r="AF43" s="101">
        <v>0</v>
      </c>
      <c r="AG43" s="101">
        <v>0</v>
      </c>
      <c r="AH43" s="101">
        <v>0</v>
      </c>
      <c r="AI43" s="101">
        <v>0</v>
      </c>
      <c r="AJ43" s="101">
        <v>0</v>
      </c>
      <c r="AK43" s="101">
        <v>0</v>
      </c>
      <c r="AL43" s="99"/>
      <c r="AM43" s="105"/>
      <c r="AN43" s="99"/>
      <c r="AO43" s="101">
        <v>0</v>
      </c>
    </row>
    <row r="44" spans="1:41" x14ac:dyDescent="0.2">
      <c r="A44" s="98">
        <v>890000600</v>
      </c>
      <c r="B44" s="99" t="s">
        <v>44</v>
      </c>
      <c r="C44" s="99"/>
      <c r="D44" s="99">
        <v>3146654</v>
      </c>
      <c r="E44" s="99" t="s">
        <v>31</v>
      </c>
      <c r="F44" s="99" t="s">
        <v>247</v>
      </c>
      <c r="G44" s="100">
        <v>42788.690972222219</v>
      </c>
      <c r="H44" s="100">
        <v>42788.690972222219</v>
      </c>
      <c r="I44" s="101">
        <v>48400</v>
      </c>
      <c r="J44" s="101">
        <v>48400</v>
      </c>
      <c r="K44" s="102" t="s">
        <v>53</v>
      </c>
      <c r="L44" s="103" t="s">
        <v>57</v>
      </c>
      <c r="M44" s="99" t="s">
        <v>59</v>
      </c>
      <c r="N44" s="99" t="s">
        <v>221</v>
      </c>
      <c r="O44" s="101">
        <v>0</v>
      </c>
      <c r="P44" s="104"/>
      <c r="Q44" s="99"/>
      <c r="R44" s="105"/>
      <c r="S44" s="105"/>
      <c r="T44" s="105"/>
      <c r="U44" s="105"/>
      <c r="V44" s="101">
        <v>0</v>
      </c>
      <c r="W44" s="104"/>
      <c r="X44" s="104"/>
      <c r="Y44" s="104"/>
      <c r="Z44" s="104"/>
      <c r="AA44" s="104"/>
      <c r="AB44" s="101">
        <v>0</v>
      </c>
      <c r="AC44" s="101">
        <v>0</v>
      </c>
      <c r="AD44" s="101">
        <v>48400</v>
      </c>
      <c r="AE44" s="101">
        <v>0</v>
      </c>
      <c r="AF44" s="101">
        <v>0</v>
      </c>
      <c r="AG44" s="101">
        <v>0</v>
      </c>
      <c r="AH44" s="101">
        <v>0</v>
      </c>
      <c r="AI44" s="101">
        <v>0</v>
      </c>
      <c r="AJ44" s="101">
        <v>0</v>
      </c>
      <c r="AK44" s="101">
        <v>0</v>
      </c>
      <c r="AL44" s="99"/>
      <c r="AM44" s="105"/>
      <c r="AN44" s="99"/>
      <c r="AO44" s="101">
        <v>0</v>
      </c>
    </row>
    <row r="45" spans="1:41" x14ac:dyDescent="0.2">
      <c r="A45" s="98">
        <v>890000600</v>
      </c>
      <c r="B45" s="99" t="s">
        <v>44</v>
      </c>
      <c r="C45" s="99"/>
      <c r="D45" s="99">
        <v>3147899</v>
      </c>
      <c r="E45" s="99" t="s">
        <v>12</v>
      </c>
      <c r="F45" s="99" t="s">
        <v>248</v>
      </c>
      <c r="G45" s="100">
        <v>42795.78125</v>
      </c>
      <c r="H45" s="100">
        <v>42795.78125</v>
      </c>
      <c r="I45" s="101">
        <v>48400</v>
      </c>
      <c r="J45" s="101">
        <v>48400</v>
      </c>
      <c r="K45" s="102" t="s">
        <v>53</v>
      </c>
      <c r="L45" s="103" t="s">
        <v>57</v>
      </c>
      <c r="M45" s="99" t="s">
        <v>59</v>
      </c>
      <c r="N45" s="99" t="s">
        <v>221</v>
      </c>
      <c r="O45" s="101">
        <v>0</v>
      </c>
      <c r="P45" s="104"/>
      <c r="Q45" s="99"/>
      <c r="R45" s="105"/>
      <c r="S45" s="105"/>
      <c r="T45" s="105"/>
      <c r="U45" s="105"/>
      <c r="V45" s="101">
        <v>0</v>
      </c>
      <c r="W45" s="104"/>
      <c r="X45" s="104"/>
      <c r="Y45" s="104"/>
      <c r="Z45" s="104"/>
      <c r="AA45" s="104"/>
      <c r="AB45" s="101">
        <v>0</v>
      </c>
      <c r="AC45" s="101">
        <v>0</v>
      </c>
      <c r="AD45" s="101">
        <v>48400</v>
      </c>
      <c r="AE45" s="101">
        <v>0</v>
      </c>
      <c r="AF45" s="101">
        <v>0</v>
      </c>
      <c r="AG45" s="101">
        <v>0</v>
      </c>
      <c r="AH45" s="101">
        <v>0</v>
      </c>
      <c r="AI45" s="101">
        <v>0</v>
      </c>
      <c r="AJ45" s="101">
        <v>0</v>
      </c>
      <c r="AK45" s="101">
        <v>0</v>
      </c>
      <c r="AL45" s="99"/>
      <c r="AM45" s="105"/>
      <c r="AN45" s="99"/>
      <c r="AO45" s="101">
        <v>0</v>
      </c>
    </row>
    <row r="46" spans="1:41" x14ac:dyDescent="0.2">
      <c r="A46" s="98">
        <v>890000600</v>
      </c>
      <c r="B46" s="99" t="s">
        <v>44</v>
      </c>
      <c r="C46" s="99"/>
      <c r="D46" s="99">
        <v>3147167</v>
      </c>
      <c r="E46" s="99" t="s">
        <v>32</v>
      </c>
      <c r="F46" s="99" t="s">
        <v>249</v>
      </c>
      <c r="G46" s="100">
        <v>42791.466666666667</v>
      </c>
      <c r="H46" s="100">
        <v>42791.466666666667</v>
      </c>
      <c r="I46" s="101">
        <v>58482</v>
      </c>
      <c r="J46" s="101">
        <v>58482</v>
      </c>
      <c r="K46" s="102" t="s">
        <v>53</v>
      </c>
      <c r="L46" s="103" t="s">
        <v>57</v>
      </c>
      <c r="M46" s="99" t="s">
        <v>59</v>
      </c>
      <c r="N46" s="99" t="s">
        <v>221</v>
      </c>
      <c r="O46" s="101">
        <v>0</v>
      </c>
      <c r="P46" s="104"/>
      <c r="Q46" s="99"/>
      <c r="R46" s="105"/>
      <c r="S46" s="105"/>
      <c r="T46" s="105"/>
      <c r="U46" s="105"/>
      <c r="V46" s="101">
        <v>0</v>
      </c>
      <c r="W46" s="104"/>
      <c r="X46" s="104"/>
      <c r="Y46" s="104"/>
      <c r="Z46" s="104"/>
      <c r="AA46" s="104"/>
      <c r="AB46" s="101">
        <v>0</v>
      </c>
      <c r="AC46" s="101">
        <v>0</v>
      </c>
      <c r="AD46" s="101">
        <v>58482</v>
      </c>
      <c r="AE46" s="101">
        <v>0</v>
      </c>
      <c r="AF46" s="101">
        <v>0</v>
      </c>
      <c r="AG46" s="101">
        <v>0</v>
      </c>
      <c r="AH46" s="101">
        <v>0</v>
      </c>
      <c r="AI46" s="101">
        <v>0</v>
      </c>
      <c r="AJ46" s="101">
        <v>0</v>
      </c>
      <c r="AK46" s="101">
        <v>0</v>
      </c>
      <c r="AL46" s="99"/>
      <c r="AM46" s="105"/>
      <c r="AN46" s="99"/>
      <c r="AO46" s="101">
        <v>0</v>
      </c>
    </row>
    <row r="47" spans="1:41" x14ac:dyDescent="0.2">
      <c r="A47" s="98">
        <v>890000600</v>
      </c>
      <c r="B47" s="99" t="s">
        <v>44</v>
      </c>
      <c r="C47" s="99"/>
      <c r="D47" s="99">
        <v>3183407</v>
      </c>
      <c r="E47" s="99" t="s">
        <v>27</v>
      </c>
      <c r="F47" s="99" t="s">
        <v>250</v>
      </c>
      <c r="G47" s="100">
        <v>43052.560416666667</v>
      </c>
      <c r="H47" s="100">
        <v>43052.560416666667</v>
      </c>
      <c r="I47" s="101">
        <v>62657</v>
      </c>
      <c r="J47" s="101">
        <v>62657</v>
      </c>
      <c r="K47" s="102" t="s">
        <v>53</v>
      </c>
      <c r="L47" s="103" t="s">
        <v>57</v>
      </c>
      <c r="M47" s="99" t="s">
        <v>59</v>
      </c>
      <c r="N47" s="99" t="s">
        <v>221</v>
      </c>
      <c r="O47" s="101">
        <v>0</v>
      </c>
      <c r="P47" s="104"/>
      <c r="Q47" s="99"/>
      <c r="R47" s="105"/>
      <c r="S47" s="105"/>
      <c r="T47" s="105"/>
      <c r="U47" s="105"/>
      <c r="V47" s="101">
        <v>0</v>
      </c>
      <c r="W47" s="104"/>
      <c r="X47" s="104"/>
      <c r="Y47" s="104"/>
      <c r="Z47" s="104"/>
      <c r="AA47" s="104"/>
      <c r="AB47" s="101">
        <v>0</v>
      </c>
      <c r="AC47" s="101">
        <v>0</v>
      </c>
      <c r="AD47" s="101">
        <v>62657</v>
      </c>
      <c r="AE47" s="101">
        <v>0</v>
      </c>
      <c r="AF47" s="101">
        <v>0</v>
      </c>
      <c r="AG47" s="101">
        <v>0</v>
      </c>
      <c r="AH47" s="101">
        <v>0</v>
      </c>
      <c r="AI47" s="101">
        <v>0</v>
      </c>
      <c r="AJ47" s="101">
        <v>0</v>
      </c>
      <c r="AK47" s="101">
        <v>0</v>
      </c>
      <c r="AL47" s="99"/>
      <c r="AM47" s="105"/>
      <c r="AN47" s="99"/>
      <c r="AO47" s="101">
        <v>0</v>
      </c>
    </row>
    <row r="48" spans="1:41" x14ac:dyDescent="0.2">
      <c r="A48" s="98">
        <v>890000600</v>
      </c>
      <c r="B48" s="99" t="s">
        <v>44</v>
      </c>
      <c r="C48" s="99"/>
      <c r="D48" s="99">
        <v>2991626</v>
      </c>
      <c r="E48" s="99" t="s">
        <v>18</v>
      </c>
      <c r="F48" s="99" t="s">
        <v>251</v>
      </c>
      <c r="G48" s="100">
        <v>41810</v>
      </c>
      <c r="H48" s="100">
        <v>41810</v>
      </c>
      <c r="I48" s="101">
        <v>66670</v>
      </c>
      <c r="J48" s="101">
        <v>66670</v>
      </c>
      <c r="K48" s="102" t="s">
        <v>53</v>
      </c>
      <c r="L48" s="103" t="s">
        <v>57</v>
      </c>
      <c r="M48" s="99" t="s">
        <v>59</v>
      </c>
      <c r="N48" s="99" t="s">
        <v>221</v>
      </c>
      <c r="O48" s="101">
        <v>0</v>
      </c>
      <c r="P48" s="104"/>
      <c r="Q48" s="99"/>
      <c r="R48" s="105"/>
      <c r="S48" s="105"/>
      <c r="T48" s="105"/>
      <c r="U48" s="105"/>
      <c r="V48" s="101">
        <v>0</v>
      </c>
      <c r="W48" s="104"/>
      <c r="X48" s="104"/>
      <c r="Y48" s="104"/>
      <c r="Z48" s="104"/>
      <c r="AA48" s="104"/>
      <c r="AB48" s="101">
        <v>0</v>
      </c>
      <c r="AC48" s="101">
        <v>0</v>
      </c>
      <c r="AD48" s="101">
        <v>66670</v>
      </c>
      <c r="AE48" s="101">
        <v>0</v>
      </c>
      <c r="AF48" s="101">
        <v>0</v>
      </c>
      <c r="AG48" s="101">
        <v>0</v>
      </c>
      <c r="AH48" s="101">
        <v>0</v>
      </c>
      <c r="AI48" s="101">
        <v>0</v>
      </c>
      <c r="AJ48" s="101">
        <v>0</v>
      </c>
      <c r="AK48" s="101">
        <v>0</v>
      </c>
      <c r="AL48" s="99"/>
      <c r="AM48" s="105"/>
      <c r="AN48" s="99"/>
      <c r="AO48" s="101">
        <v>0</v>
      </c>
    </row>
    <row r="49" spans="1:41" x14ac:dyDescent="0.2">
      <c r="A49" s="98">
        <v>890000600</v>
      </c>
      <c r="B49" s="99" t="s">
        <v>44</v>
      </c>
      <c r="C49" s="99"/>
      <c r="D49" s="99">
        <v>2924566</v>
      </c>
      <c r="E49" s="99" t="s">
        <v>24</v>
      </c>
      <c r="F49" s="99" t="s">
        <v>252</v>
      </c>
      <c r="G49" s="100">
        <v>41390</v>
      </c>
      <c r="H49" s="100">
        <v>41390</v>
      </c>
      <c r="I49" s="101">
        <v>96674</v>
      </c>
      <c r="J49" s="101">
        <v>96674</v>
      </c>
      <c r="K49" s="102" t="s">
        <v>53</v>
      </c>
      <c r="L49" s="103" t="s">
        <v>57</v>
      </c>
      <c r="M49" s="99" t="s">
        <v>59</v>
      </c>
      <c r="N49" s="99" t="s">
        <v>221</v>
      </c>
      <c r="O49" s="101">
        <v>0</v>
      </c>
      <c r="P49" s="104"/>
      <c r="Q49" s="99"/>
      <c r="R49" s="105"/>
      <c r="S49" s="105"/>
      <c r="T49" s="105"/>
      <c r="U49" s="105"/>
      <c r="V49" s="101">
        <v>0</v>
      </c>
      <c r="W49" s="104"/>
      <c r="X49" s="104"/>
      <c r="Y49" s="104"/>
      <c r="Z49" s="104"/>
      <c r="AA49" s="104"/>
      <c r="AB49" s="101">
        <v>0</v>
      </c>
      <c r="AC49" s="101">
        <v>0</v>
      </c>
      <c r="AD49" s="101">
        <v>96674</v>
      </c>
      <c r="AE49" s="101">
        <v>0</v>
      </c>
      <c r="AF49" s="101">
        <v>0</v>
      </c>
      <c r="AG49" s="101">
        <v>0</v>
      </c>
      <c r="AH49" s="101">
        <v>0</v>
      </c>
      <c r="AI49" s="101">
        <v>0</v>
      </c>
      <c r="AJ49" s="101">
        <v>0</v>
      </c>
      <c r="AK49" s="101">
        <v>0</v>
      </c>
      <c r="AL49" s="99"/>
      <c r="AM49" s="105"/>
      <c r="AN49" s="99"/>
      <c r="AO49" s="101">
        <v>0</v>
      </c>
    </row>
    <row r="50" spans="1:41" x14ac:dyDescent="0.2">
      <c r="A50" s="98">
        <v>890000600</v>
      </c>
      <c r="B50" s="99" t="s">
        <v>44</v>
      </c>
      <c r="C50" s="99"/>
      <c r="D50" s="99">
        <v>3056109</v>
      </c>
      <c r="E50" s="99" t="s">
        <v>26</v>
      </c>
      <c r="F50" s="99" t="s">
        <v>253</v>
      </c>
      <c r="G50" s="100">
        <v>42189</v>
      </c>
      <c r="H50" s="100">
        <v>42189</v>
      </c>
      <c r="I50" s="101">
        <v>101773</v>
      </c>
      <c r="J50" s="101">
        <v>101773</v>
      </c>
      <c r="K50" s="102" t="s">
        <v>53</v>
      </c>
      <c r="L50" s="103" t="s">
        <v>57</v>
      </c>
      <c r="M50" s="99" t="s">
        <v>59</v>
      </c>
      <c r="N50" s="99" t="s">
        <v>221</v>
      </c>
      <c r="O50" s="101">
        <v>0</v>
      </c>
      <c r="P50" s="104"/>
      <c r="Q50" s="99"/>
      <c r="R50" s="105"/>
      <c r="S50" s="105"/>
      <c r="T50" s="105"/>
      <c r="U50" s="105"/>
      <c r="V50" s="101">
        <v>0</v>
      </c>
      <c r="W50" s="104"/>
      <c r="X50" s="104"/>
      <c r="Y50" s="104"/>
      <c r="Z50" s="104"/>
      <c r="AA50" s="104"/>
      <c r="AB50" s="101">
        <v>0</v>
      </c>
      <c r="AC50" s="101">
        <v>0</v>
      </c>
      <c r="AD50" s="101">
        <v>101773</v>
      </c>
      <c r="AE50" s="101">
        <v>0</v>
      </c>
      <c r="AF50" s="101">
        <v>0</v>
      </c>
      <c r="AG50" s="101">
        <v>0</v>
      </c>
      <c r="AH50" s="101">
        <v>0</v>
      </c>
      <c r="AI50" s="101">
        <v>0</v>
      </c>
      <c r="AJ50" s="101">
        <v>0</v>
      </c>
      <c r="AK50" s="101">
        <v>0</v>
      </c>
      <c r="AL50" s="99"/>
      <c r="AM50" s="105"/>
      <c r="AN50" s="99"/>
      <c r="AO50" s="101">
        <v>0</v>
      </c>
    </row>
    <row r="51" spans="1:41" x14ac:dyDescent="0.2">
      <c r="A51" s="98">
        <v>890000600</v>
      </c>
      <c r="B51" s="99" t="s">
        <v>44</v>
      </c>
      <c r="C51" s="99"/>
      <c r="D51" s="99">
        <v>3148046</v>
      </c>
      <c r="E51" s="99" t="s">
        <v>13</v>
      </c>
      <c r="F51" s="99" t="s">
        <v>254</v>
      </c>
      <c r="G51" s="100">
        <v>42796.82916666667</v>
      </c>
      <c r="H51" s="100">
        <v>42796.82916666667</v>
      </c>
      <c r="I51" s="101">
        <v>130579</v>
      </c>
      <c r="J51" s="101">
        <v>130579</v>
      </c>
      <c r="K51" s="102" t="s">
        <v>53</v>
      </c>
      <c r="L51" s="103" t="s">
        <v>57</v>
      </c>
      <c r="M51" s="99" t="s">
        <v>59</v>
      </c>
      <c r="N51" s="99" t="s">
        <v>221</v>
      </c>
      <c r="O51" s="101">
        <v>0</v>
      </c>
      <c r="P51" s="104"/>
      <c r="Q51" s="99"/>
      <c r="R51" s="105"/>
      <c r="S51" s="105"/>
      <c r="T51" s="105"/>
      <c r="U51" s="105"/>
      <c r="V51" s="101">
        <v>0</v>
      </c>
      <c r="W51" s="104"/>
      <c r="X51" s="104"/>
      <c r="Y51" s="104"/>
      <c r="Z51" s="104"/>
      <c r="AA51" s="104"/>
      <c r="AB51" s="101">
        <v>0</v>
      </c>
      <c r="AC51" s="101">
        <v>0</v>
      </c>
      <c r="AD51" s="101">
        <v>130579</v>
      </c>
      <c r="AE51" s="101">
        <v>0</v>
      </c>
      <c r="AF51" s="101">
        <v>0</v>
      </c>
      <c r="AG51" s="101">
        <v>0</v>
      </c>
      <c r="AH51" s="101">
        <v>0</v>
      </c>
      <c r="AI51" s="101">
        <v>0</v>
      </c>
      <c r="AJ51" s="101">
        <v>0</v>
      </c>
      <c r="AK51" s="101">
        <v>0</v>
      </c>
      <c r="AL51" s="99"/>
      <c r="AM51" s="105"/>
      <c r="AN51" s="99"/>
      <c r="AO51" s="101">
        <v>0</v>
      </c>
    </row>
    <row r="52" spans="1:41" x14ac:dyDescent="0.2">
      <c r="A52" s="98">
        <v>890000600</v>
      </c>
      <c r="B52" s="99" t="s">
        <v>44</v>
      </c>
      <c r="C52" s="99"/>
      <c r="D52" s="99">
        <v>1121</v>
      </c>
      <c r="E52" s="99" t="s">
        <v>35</v>
      </c>
      <c r="F52" s="99" t="s">
        <v>255</v>
      </c>
      <c r="G52" s="100">
        <v>38837</v>
      </c>
      <c r="H52" s="100">
        <v>38837</v>
      </c>
      <c r="I52" s="101">
        <v>184711</v>
      </c>
      <c r="J52" s="101">
        <v>184711</v>
      </c>
      <c r="K52" s="102" t="s">
        <v>53</v>
      </c>
      <c r="L52" s="103" t="s">
        <v>57</v>
      </c>
      <c r="M52" s="99" t="s">
        <v>59</v>
      </c>
      <c r="N52" s="99" t="s">
        <v>221</v>
      </c>
      <c r="O52" s="101">
        <v>0</v>
      </c>
      <c r="P52" s="104"/>
      <c r="Q52" s="99"/>
      <c r="R52" s="105"/>
      <c r="S52" s="105"/>
      <c r="T52" s="105"/>
      <c r="U52" s="105"/>
      <c r="V52" s="101">
        <v>0</v>
      </c>
      <c r="W52" s="104"/>
      <c r="X52" s="104"/>
      <c r="Y52" s="104"/>
      <c r="Z52" s="104"/>
      <c r="AA52" s="104"/>
      <c r="AB52" s="101">
        <v>0</v>
      </c>
      <c r="AC52" s="101">
        <v>0</v>
      </c>
      <c r="AD52" s="101">
        <v>184711</v>
      </c>
      <c r="AE52" s="101">
        <v>0</v>
      </c>
      <c r="AF52" s="101">
        <v>0</v>
      </c>
      <c r="AG52" s="101">
        <v>0</v>
      </c>
      <c r="AH52" s="101">
        <v>0</v>
      </c>
      <c r="AI52" s="101">
        <v>0</v>
      </c>
      <c r="AJ52" s="101">
        <v>0</v>
      </c>
      <c r="AK52" s="101">
        <v>0</v>
      </c>
      <c r="AL52" s="99"/>
      <c r="AM52" s="105"/>
      <c r="AN52" s="99"/>
      <c r="AO52" s="101">
        <v>0</v>
      </c>
    </row>
    <row r="53" spans="1:41" x14ac:dyDescent="0.2">
      <c r="A53" s="98">
        <v>890000600</v>
      </c>
      <c r="B53" s="99" t="s">
        <v>44</v>
      </c>
      <c r="C53" s="99" t="s">
        <v>55</v>
      </c>
      <c r="D53" s="99">
        <v>3444624</v>
      </c>
      <c r="E53" s="99" t="s">
        <v>213</v>
      </c>
      <c r="F53" s="99" t="s">
        <v>214</v>
      </c>
      <c r="G53" s="100">
        <v>45534.338194444441</v>
      </c>
      <c r="H53" s="100">
        <v>45534.338194444441</v>
      </c>
      <c r="I53" s="101">
        <v>5000</v>
      </c>
      <c r="J53" s="101">
        <v>5000</v>
      </c>
      <c r="K53" s="102" t="s">
        <v>53</v>
      </c>
      <c r="L53" s="103" t="s">
        <v>57</v>
      </c>
      <c r="M53" s="99" t="s">
        <v>59</v>
      </c>
      <c r="N53" s="99" t="s">
        <v>215</v>
      </c>
      <c r="O53" s="101">
        <v>5000</v>
      </c>
      <c r="P53" s="104">
        <v>136697401</v>
      </c>
      <c r="Q53" s="99" t="s">
        <v>216</v>
      </c>
      <c r="R53" s="105">
        <v>45534</v>
      </c>
      <c r="S53" s="105">
        <v>45566</v>
      </c>
      <c r="T53" s="105">
        <v>45595</v>
      </c>
      <c r="U53" s="105"/>
      <c r="V53" s="101">
        <v>0</v>
      </c>
      <c r="W53" s="104"/>
      <c r="X53" s="104"/>
      <c r="Y53" s="104"/>
      <c r="Z53" s="104"/>
      <c r="AA53" s="104"/>
      <c r="AB53" s="101">
        <v>0</v>
      </c>
      <c r="AC53" s="101">
        <v>0</v>
      </c>
      <c r="AD53" s="101">
        <v>0</v>
      </c>
      <c r="AE53" s="101">
        <v>0</v>
      </c>
      <c r="AF53" s="101">
        <v>0</v>
      </c>
      <c r="AG53" s="101">
        <v>5000</v>
      </c>
      <c r="AH53" s="101">
        <v>0</v>
      </c>
      <c r="AI53" s="101">
        <v>0</v>
      </c>
      <c r="AJ53" s="101">
        <v>0</v>
      </c>
      <c r="AK53" s="101">
        <v>0</v>
      </c>
      <c r="AL53" s="99"/>
      <c r="AM53" s="105"/>
      <c r="AN53" s="99"/>
      <c r="AO53" s="101">
        <v>0</v>
      </c>
    </row>
  </sheetData>
  <autoFilter ref="A2:AP53">
    <sortState ref="A3:AP53">
      <sortCondition ref="N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I19" sqref="I19"/>
    </sheetView>
  </sheetViews>
  <sheetFormatPr baseColWidth="10" defaultRowHeight="12.5" x14ac:dyDescent="0.25"/>
  <cols>
    <col min="1" max="1" width="1" style="22" customWidth="1"/>
    <col min="2" max="2" width="10.90625" style="22"/>
    <col min="3" max="3" width="17.54296875" style="22" customWidth="1"/>
    <col min="4" max="4" width="11.54296875" style="22" customWidth="1"/>
    <col min="5" max="8" width="10.90625" style="22"/>
    <col min="9" max="9" width="22.54296875" style="22" customWidth="1"/>
    <col min="10" max="10" width="14" style="22" customWidth="1"/>
    <col min="11" max="11" width="1.7265625" style="22" customWidth="1"/>
    <col min="12" max="256" width="10.90625" style="22"/>
    <col min="257" max="257" width="1" style="22" customWidth="1"/>
    <col min="258" max="258" width="10.90625" style="22"/>
    <col min="259" max="259" width="17.54296875" style="22" customWidth="1"/>
    <col min="260" max="260" width="11.54296875" style="22" customWidth="1"/>
    <col min="261" max="264" width="10.90625" style="22"/>
    <col min="265" max="265" width="22.54296875" style="22" customWidth="1"/>
    <col min="266" max="266" width="14" style="22" customWidth="1"/>
    <col min="267" max="267" width="1.7265625" style="22" customWidth="1"/>
    <col min="268" max="512" width="10.90625" style="22"/>
    <col min="513" max="513" width="1" style="22" customWidth="1"/>
    <col min="514" max="514" width="10.90625" style="22"/>
    <col min="515" max="515" width="17.54296875" style="22" customWidth="1"/>
    <col min="516" max="516" width="11.54296875" style="22" customWidth="1"/>
    <col min="517" max="520" width="10.90625" style="22"/>
    <col min="521" max="521" width="22.54296875" style="22" customWidth="1"/>
    <col min="522" max="522" width="14" style="22" customWidth="1"/>
    <col min="523" max="523" width="1.7265625" style="22" customWidth="1"/>
    <col min="524" max="768" width="10.90625" style="22"/>
    <col min="769" max="769" width="1" style="22" customWidth="1"/>
    <col min="770" max="770" width="10.90625" style="22"/>
    <col min="771" max="771" width="17.54296875" style="22" customWidth="1"/>
    <col min="772" max="772" width="11.54296875" style="22" customWidth="1"/>
    <col min="773" max="776" width="10.90625" style="22"/>
    <col min="777" max="777" width="22.54296875" style="22" customWidth="1"/>
    <col min="778" max="778" width="14" style="22" customWidth="1"/>
    <col min="779" max="779" width="1.7265625" style="22" customWidth="1"/>
    <col min="780" max="1024" width="10.90625" style="22"/>
    <col min="1025" max="1025" width="1" style="22" customWidth="1"/>
    <col min="1026" max="1026" width="10.90625" style="22"/>
    <col min="1027" max="1027" width="17.54296875" style="22" customWidth="1"/>
    <col min="1028" max="1028" width="11.54296875" style="22" customWidth="1"/>
    <col min="1029" max="1032" width="10.90625" style="22"/>
    <col min="1033" max="1033" width="22.54296875" style="22" customWidth="1"/>
    <col min="1034" max="1034" width="14" style="22" customWidth="1"/>
    <col min="1035" max="1035" width="1.7265625" style="22" customWidth="1"/>
    <col min="1036" max="1280" width="10.90625" style="22"/>
    <col min="1281" max="1281" width="1" style="22" customWidth="1"/>
    <col min="1282" max="1282" width="10.90625" style="22"/>
    <col min="1283" max="1283" width="17.54296875" style="22" customWidth="1"/>
    <col min="1284" max="1284" width="11.54296875" style="22" customWidth="1"/>
    <col min="1285" max="1288" width="10.90625" style="22"/>
    <col min="1289" max="1289" width="22.54296875" style="22" customWidth="1"/>
    <col min="1290" max="1290" width="14" style="22" customWidth="1"/>
    <col min="1291" max="1291" width="1.7265625" style="22" customWidth="1"/>
    <col min="1292" max="1536" width="10.90625" style="22"/>
    <col min="1537" max="1537" width="1" style="22" customWidth="1"/>
    <col min="1538" max="1538" width="10.90625" style="22"/>
    <col min="1539" max="1539" width="17.54296875" style="22" customWidth="1"/>
    <col min="1540" max="1540" width="11.54296875" style="22" customWidth="1"/>
    <col min="1541" max="1544" width="10.90625" style="22"/>
    <col min="1545" max="1545" width="22.54296875" style="22" customWidth="1"/>
    <col min="1546" max="1546" width="14" style="22" customWidth="1"/>
    <col min="1547" max="1547" width="1.7265625" style="22" customWidth="1"/>
    <col min="1548" max="1792" width="10.90625" style="22"/>
    <col min="1793" max="1793" width="1" style="22" customWidth="1"/>
    <col min="1794" max="1794" width="10.90625" style="22"/>
    <col min="1795" max="1795" width="17.54296875" style="22" customWidth="1"/>
    <col min="1796" max="1796" width="11.54296875" style="22" customWidth="1"/>
    <col min="1797" max="1800" width="10.90625" style="22"/>
    <col min="1801" max="1801" width="22.54296875" style="22" customWidth="1"/>
    <col min="1802" max="1802" width="14" style="22" customWidth="1"/>
    <col min="1803" max="1803" width="1.7265625" style="22" customWidth="1"/>
    <col min="1804" max="2048" width="10.90625" style="22"/>
    <col min="2049" max="2049" width="1" style="22" customWidth="1"/>
    <col min="2050" max="2050" width="10.90625" style="22"/>
    <col min="2051" max="2051" width="17.54296875" style="22" customWidth="1"/>
    <col min="2052" max="2052" width="11.54296875" style="22" customWidth="1"/>
    <col min="2053" max="2056" width="10.90625" style="22"/>
    <col min="2057" max="2057" width="22.54296875" style="22" customWidth="1"/>
    <col min="2058" max="2058" width="14" style="22" customWidth="1"/>
    <col min="2059" max="2059" width="1.7265625" style="22" customWidth="1"/>
    <col min="2060" max="2304" width="10.90625" style="22"/>
    <col min="2305" max="2305" width="1" style="22" customWidth="1"/>
    <col min="2306" max="2306" width="10.90625" style="22"/>
    <col min="2307" max="2307" width="17.54296875" style="22" customWidth="1"/>
    <col min="2308" max="2308" width="11.54296875" style="22" customWidth="1"/>
    <col min="2309" max="2312" width="10.90625" style="22"/>
    <col min="2313" max="2313" width="22.54296875" style="22" customWidth="1"/>
    <col min="2314" max="2314" width="14" style="22" customWidth="1"/>
    <col min="2315" max="2315" width="1.7265625" style="22" customWidth="1"/>
    <col min="2316" max="2560" width="10.90625" style="22"/>
    <col min="2561" max="2561" width="1" style="22" customWidth="1"/>
    <col min="2562" max="2562" width="10.90625" style="22"/>
    <col min="2563" max="2563" width="17.54296875" style="22" customWidth="1"/>
    <col min="2564" max="2564" width="11.54296875" style="22" customWidth="1"/>
    <col min="2565" max="2568" width="10.90625" style="22"/>
    <col min="2569" max="2569" width="22.54296875" style="22" customWidth="1"/>
    <col min="2570" max="2570" width="14" style="22" customWidth="1"/>
    <col min="2571" max="2571" width="1.7265625" style="22" customWidth="1"/>
    <col min="2572" max="2816" width="10.90625" style="22"/>
    <col min="2817" max="2817" width="1" style="22" customWidth="1"/>
    <col min="2818" max="2818" width="10.90625" style="22"/>
    <col min="2819" max="2819" width="17.54296875" style="22" customWidth="1"/>
    <col min="2820" max="2820" width="11.54296875" style="22" customWidth="1"/>
    <col min="2821" max="2824" width="10.90625" style="22"/>
    <col min="2825" max="2825" width="22.54296875" style="22" customWidth="1"/>
    <col min="2826" max="2826" width="14" style="22" customWidth="1"/>
    <col min="2827" max="2827" width="1.7265625" style="22" customWidth="1"/>
    <col min="2828" max="3072" width="10.90625" style="22"/>
    <col min="3073" max="3073" width="1" style="22" customWidth="1"/>
    <col min="3074" max="3074" width="10.90625" style="22"/>
    <col min="3075" max="3075" width="17.54296875" style="22" customWidth="1"/>
    <col min="3076" max="3076" width="11.54296875" style="22" customWidth="1"/>
    <col min="3077" max="3080" width="10.90625" style="22"/>
    <col min="3081" max="3081" width="22.54296875" style="22" customWidth="1"/>
    <col min="3082" max="3082" width="14" style="22" customWidth="1"/>
    <col min="3083" max="3083" width="1.7265625" style="22" customWidth="1"/>
    <col min="3084" max="3328" width="10.90625" style="22"/>
    <col min="3329" max="3329" width="1" style="22" customWidth="1"/>
    <col min="3330" max="3330" width="10.90625" style="22"/>
    <col min="3331" max="3331" width="17.54296875" style="22" customWidth="1"/>
    <col min="3332" max="3332" width="11.54296875" style="22" customWidth="1"/>
    <col min="3333" max="3336" width="10.90625" style="22"/>
    <col min="3337" max="3337" width="22.54296875" style="22" customWidth="1"/>
    <col min="3338" max="3338" width="14" style="22" customWidth="1"/>
    <col min="3339" max="3339" width="1.7265625" style="22" customWidth="1"/>
    <col min="3340" max="3584" width="10.90625" style="22"/>
    <col min="3585" max="3585" width="1" style="22" customWidth="1"/>
    <col min="3586" max="3586" width="10.90625" style="22"/>
    <col min="3587" max="3587" width="17.54296875" style="22" customWidth="1"/>
    <col min="3588" max="3588" width="11.54296875" style="22" customWidth="1"/>
    <col min="3589" max="3592" width="10.90625" style="22"/>
    <col min="3593" max="3593" width="22.54296875" style="22" customWidth="1"/>
    <col min="3594" max="3594" width="14" style="22" customWidth="1"/>
    <col min="3595" max="3595" width="1.7265625" style="22" customWidth="1"/>
    <col min="3596" max="3840" width="10.90625" style="22"/>
    <col min="3841" max="3841" width="1" style="22" customWidth="1"/>
    <col min="3842" max="3842" width="10.90625" style="22"/>
    <col min="3843" max="3843" width="17.54296875" style="22" customWidth="1"/>
    <col min="3844" max="3844" width="11.54296875" style="22" customWidth="1"/>
    <col min="3845" max="3848" width="10.90625" style="22"/>
    <col min="3849" max="3849" width="22.54296875" style="22" customWidth="1"/>
    <col min="3850" max="3850" width="14" style="22" customWidth="1"/>
    <col min="3851" max="3851" width="1.7265625" style="22" customWidth="1"/>
    <col min="3852" max="4096" width="10.90625" style="22"/>
    <col min="4097" max="4097" width="1" style="22" customWidth="1"/>
    <col min="4098" max="4098" width="10.90625" style="22"/>
    <col min="4099" max="4099" width="17.54296875" style="22" customWidth="1"/>
    <col min="4100" max="4100" width="11.54296875" style="22" customWidth="1"/>
    <col min="4101" max="4104" width="10.90625" style="22"/>
    <col min="4105" max="4105" width="22.54296875" style="22" customWidth="1"/>
    <col min="4106" max="4106" width="14" style="22" customWidth="1"/>
    <col min="4107" max="4107" width="1.7265625" style="22" customWidth="1"/>
    <col min="4108" max="4352" width="10.90625" style="22"/>
    <col min="4353" max="4353" width="1" style="22" customWidth="1"/>
    <col min="4354" max="4354" width="10.90625" style="22"/>
    <col min="4355" max="4355" width="17.54296875" style="22" customWidth="1"/>
    <col min="4356" max="4356" width="11.54296875" style="22" customWidth="1"/>
    <col min="4357" max="4360" width="10.90625" style="22"/>
    <col min="4361" max="4361" width="22.54296875" style="22" customWidth="1"/>
    <col min="4362" max="4362" width="14" style="22" customWidth="1"/>
    <col min="4363" max="4363" width="1.7265625" style="22" customWidth="1"/>
    <col min="4364" max="4608" width="10.90625" style="22"/>
    <col min="4609" max="4609" width="1" style="22" customWidth="1"/>
    <col min="4610" max="4610" width="10.90625" style="22"/>
    <col min="4611" max="4611" width="17.54296875" style="22" customWidth="1"/>
    <col min="4612" max="4612" width="11.54296875" style="22" customWidth="1"/>
    <col min="4613" max="4616" width="10.90625" style="22"/>
    <col min="4617" max="4617" width="22.54296875" style="22" customWidth="1"/>
    <col min="4618" max="4618" width="14" style="22" customWidth="1"/>
    <col min="4619" max="4619" width="1.7265625" style="22" customWidth="1"/>
    <col min="4620" max="4864" width="10.90625" style="22"/>
    <col min="4865" max="4865" width="1" style="22" customWidth="1"/>
    <col min="4866" max="4866" width="10.90625" style="22"/>
    <col min="4867" max="4867" width="17.54296875" style="22" customWidth="1"/>
    <col min="4868" max="4868" width="11.54296875" style="22" customWidth="1"/>
    <col min="4869" max="4872" width="10.90625" style="22"/>
    <col min="4873" max="4873" width="22.54296875" style="22" customWidth="1"/>
    <col min="4874" max="4874" width="14" style="22" customWidth="1"/>
    <col min="4875" max="4875" width="1.7265625" style="22" customWidth="1"/>
    <col min="4876" max="5120" width="10.90625" style="22"/>
    <col min="5121" max="5121" width="1" style="22" customWidth="1"/>
    <col min="5122" max="5122" width="10.90625" style="22"/>
    <col min="5123" max="5123" width="17.54296875" style="22" customWidth="1"/>
    <col min="5124" max="5124" width="11.54296875" style="22" customWidth="1"/>
    <col min="5125" max="5128" width="10.90625" style="22"/>
    <col min="5129" max="5129" width="22.54296875" style="22" customWidth="1"/>
    <col min="5130" max="5130" width="14" style="22" customWidth="1"/>
    <col min="5131" max="5131" width="1.7265625" style="22" customWidth="1"/>
    <col min="5132" max="5376" width="10.90625" style="22"/>
    <col min="5377" max="5377" width="1" style="22" customWidth="1"/>
    <col min="5378" max="5378" width="10.90625" style="22"/>
    <col min="5379" max="5379" width="17.54296875" style="22" customWidth="1"/>
    <col min="5380" max="5380" width="11.54296875" style="22" customWidth="1"/>
    <col min="5381" max="5384" width="10.90625" style="22"/>
    <col min="5385" max="5385" width="22.54296875" style="22" customWidth="1"/>
    <col min="5386" max="5386" width="14" style="22" customWidth="1"/>
    <col min="5387" max="5387" width="1.7265625" style="22" customWidth="1"/>
    <col min="5388" max="5632" width="10.90625" style="22"/>
    <col min="5633" max="5633" width="1" style="22" customWidth="1"/>
    <col min="5634" max="5634" width="10.90625" style="22"/>
    <col min="5635" max="5635" width="17.54296875" style="22" customWidth="1"/>
    <col min="5636" max="5636" width="11.54296875" style="22" customWidth="1"/>
    <col min="5637" max="5640" width="10.90625" style="22"/>
    <col min="5641" max="5641" width="22.54296875" style="22" customWidth="1"/>
    <col min="5642" max="5642" width="14" style="22" customWidth="1"/>
    <col min="5643" max="5643" width="1.7265625" style="22" customWidth="1"/>
    <col min="5644" max="5888" width="10.90625" style="22"/>
    <col min="5889" max="5889" width="1" style="22" customWidth="1"/>
    <col min="5890" max="5890" width="10.90625" style="22"/>
    <col min="5891" max="5891" width="17.54296875" style="22" customWidth="1"/>
    <col min="5892" max="5892" width="11.54296875" style="22" customWidth="1"/>
    <col min="5893" max="5896" width="10.90625" style="22"/>
    <col min="5897" max="5897" width="22.54296875" style="22" customWidth="1"/>
    <col min="5898" max="5898" width="14" style="22" customWidth="1"/>
    <col min="5899" max="5899" width="1.7265625" style="22" customWidth="1"/>
    <col min="5900" max="6144" width="10.90625" style="22"/>
    <col min="6145" max="6145" width="1" style="22" customWidth="1"/>
    <col min="6146" max="6146" width="10.90625" style="22"/>
    <col min="6147" max="6147" width="17.54296875" style="22" customWidth="1"/>
    <col min="6148" max="6148" width="11.54296875" style="22" customWidth="1"/>
    <col min="6149" max="6152" width="10.90625" style="22"/>
    <col min="6153" max="6153" width="22.54296875" style="22" customWidth="1"/>
    <col min="6154" max="6154" width="14" style="22" customWidth="1"/>
    <col min="6155" max="6155" width="1.7265625" style="22" customWidth="1"/>
    <col min="6156" max="6400" width="10.90625" style="22"/>
    <col min="6401" max="6401" width="1" style="22" customWidth="1"/>
    <col min="6402" max="6402" width="10.90625" style="22"/>
    <col min="6403" max="6403" width="17.54296875" style="22" customWidth="1"/>
    <col min="6404" max="6404" width="11.54296875" style="22" customWidth="1"/>
    <col min="6405" max="6408" width="10.90625" style="22"/>
    <col min="6409" max="6409" width="22.54296875" style="22" customWidth="1"/>
    <col min="6410" max="6410" width="14" style="22" customWidth="1"/>
    <col min="6411" max="6411" width="1.7265625" style="22" customWidth="1"/>
    <col min="6412" max="6656" width="10.90625" style="22"/>
    <col min="6657" max="6657" width="1" style="22" customWidth="1"/>
    <col min="6658" max="6658" width="10.90625" style="22"/>
    <col min="6659" max="6659" width="17.54296875" style="22" customWidth="1"/>
    <col min="6660" max="6660" width="11.54296875" style="22" customWidth="1"/>
    <col min="6661" max="6664" width="10.90625" style="22"/>
    <col min="6665" max="6665" width="22.54296875" style="22" customWidth="1"/>
    <col min="6666" max="6666" width="14" style="22" customWidth="1"/>
    <col min="6667" max="6667" width="1.7265625" style="22" customWidth="1"/>
    <col min="6668" max="6912" width="10.90625" style="22"/>
    <col min="6913" max="6913" width="1" style="22" customWidth="1"/>
    <col min="6914" max="6914" width="10.90625" style="22"/>
    <col min="6915" max="6915" width="17.54296875" style="22" customWidth="1"/>
    <col min="6916" max="6916" width="11.54296875" style="22" customWidth="1"/>
    <col min="6917" max="6920" width="10.90625" style="22"/>
    <col min="6921" max="6921" width="22.54296875" style="22" customWidth="1"/>
    <col min="6922" max="6922" width="14" style="22" customWidth="1"/>
    <col min="6923" max="6923" width="1.7265625" style="22" customWidth="1"/>
    <col min="6924" max="7168" width="10.90625" style="22"/>
    <col min="7169" max="7169" width="1" style="22" customWidth="1"/>
    <col min="7170" max="7170" width="10.90625" style="22"/>
    <col min="7171" max="7171" width="17.54296875" style="22" customWidth="1"/>
    <col min="7172" max="7172" width="11.54296875" style="22" customWidth="1"/>
    <col min="7173" max="7176" width="10.90625" style="22"/>
    <col min="7177" max="7177" width="22.54296875" style="22" customWidth="1"/>
    <col min="7178" max="7178" width="14" style="22" customWidth="1"/>
    <col min="7179" max="7179" width="1.7265625" style="22" customWidth="1"/>
    <col min="7180" max="7424" width="10.90625" style="22"/>
    <col min="7425" max="7425" width="1" style="22" customWidth="1"/>
    <col min="7426" max="7426" width="10.90625" style="22"/>
    <col min="7427" max="7427" width="17.54296875" style="22" customWidth="1"/>
    <col min="7428" max="7428" width="11.54296875" style="22" customWidth="1"/>
    <col min="7429" max="7432" width="10.90625" style="22"/>
    <col min="7433" max="7433" width="22.54296875" style="22" customWidth="1"/>
    <col min="7434" max="7434" width="14" style="22" customWidth="1"/>
    <col min="7435" max="7435" width="1.7265625" style="22" customWidth="1"/>
    <col min="7436" max="7680" width="10.90625" style="22"/>
    <col min="7681" max="7681" width="1" style="22" customWidth="1"/>
    <col min="7682" max="7682" width="10.90625" style="22"/>
    <col min="7683" max="7683" width="17.54296875" style="22" customWidth="1"/>
    <col min="7684" max="7684" width="11.54296875" style="22" customWidth="1"/>
    <col min="7685" max="7688" width="10.90625" style="22"/>
    <col min="7689" max="7689" width="22.54296875" style="22" customWidth="1"/>
    <col min="7690" max="7690" width="14" style="22" customWidth="1"/>
    <col min="7691" max="7691" width="1.7265625" style="22" customWidth="1"/>
    <col min="7692" max="7936" width="10.90625" style="22"/>
    <col min="7937" max="7937" width="1" style="22" customWidth="1"/>
    <col min="7938" max="7938" width="10.90625" style="22"/>
    <col min="7939" max="7939" width="17.54296875" style="22" customWidth="1"/>
    <col min="7940" max="7940" width="11.54296875" style="22" customWidth="1"/>
    <col min="7941" max="7944" width="10.90625" style="22"/>
    <col min="7945" max="7945" width="22.54296875" style="22" customWidth="1"/>
    <col min="7946" max="7946" width="14" style="22" customWidth="1"/>
    <col min="7947" max="7947" width="1.7265625" style="22" customWidth="1"/>
    <col min="7948" max="8192" width="10.90625" style="22"/>
    <col min="8193" max="8193" width="1" style="22" customWidth="1"/>
    <col min="8194" max="8194" width="10.90625" style="22"/>
    <col min="8195" max="8195" width="17.54296875" style="22" customWidth="1"/>
    <col min="8196" max="8196" width="11.54296875" style="22" customWidth="1"/>
    <col min="8197" max="8200" width="10.90625" style="22"/>
    <col min="8201" max="8201" width="22.54296875" style="22" customWidth="1"/>
    <col min="8202" max="8202" width="14" style="22" customWidth="1"/>
    <col min="8203" max="8203" width="1.7265625" style="22" customWidth="1"/>
    <col min="8204" max="8448" width="10.90625" style="22"/>
    <col min="8449" max="8449" width="1" style="22" customWidth="1"/>
    <col min="8450" max="8450" width="10.90625" style="22"/>
    <col min="8451" max="8451" width="17.54296875" style="22" customWidth="1"/>
    <col min="8452" max="8452" width="11.54296875" style="22" customWidth="1"/>
    <col min="8453" max="8456" width="10.90625" style="22"/>
    <col min="8457" max="8457" width="22.54296875" style="22" customWidth="1"/>
    <col min="8458" max="8458" width="14" style="22" customWidth="1"/>
    <col min="8459" max="8459" width="1.7265625" style="22" customWidth="1"/>
    <col min="8460" max="8704" width="10.90625" style="22"/>
    <col min="8705" max="8705" width="1" style="22" customWidth="1"/>
    <col min="8706" max="8706" width="10.90625" style="22"/>
    <col min="8707" max="8707" width="17.54296875" style="22" customWidth="1"/>
    <col min="8708" max="8708" width="11.54296875" style="22" customWidth="1"/>
    <col min="8709" max="8712" width="10.90625" style="22"/>
    <col min="8713" max="8713" width="22.54296875" style="22" customWidth="1"/>
    <col min="8714" max="8714" width="14" style="22" customWidth="1"/>
    <col min="8715" max="8715" width="1.7265625" style="22" customWidth="1"/>
    <col min="8716" max="8960" width="10.90625" style="22"/>
    <col min="8961" max="8961" width="1" style="22" customWidth="1"/>
    <col min="8962" max="8962" width="10.90625" style="22"/>
    <col min="8963" max="8963" width="17.54296875" style="22" customWidth="1"/>
    <col min="8964" max="8964" width="11.54296875" style="22" customWidth="1"/>
    <col min="8965" max="8968" width="10.90625" style="22"/>
    <col min="8969" max="8969" width="22.54296875" style="22" customWidth="1"/>
    <col min="8970" max="8970" width="14" style="22" customWidth="1"/>
    <col min="8971" max="8971" width="1.7265625" style="22" customWidth="1"/>
    <col min="8972" max="9216" width="10.90625" style="22"/>
    <col min="9217" max="9217" width="1" style="22" customWidth="1"/>
    <col min="9218" max="9218" width="10.90625" style="22"/>
    <col min="9219" max="9219" width="17.54296875" style="22" customWidth="1"/>
    <col min="9220" max="9220" width="11.54296875" style="22" customWidth="1"/>
    <col min="9221" max="9224" width="10.90625" style="22"/>
    <col min="9225" max="9225" width="22.54296875" style="22" customWidth="1"/>
    <col min="9226" max="9226" width="14" style="22" customWidth="1"/>
    <col min="9227" max="9227" width="1.7265625" style="22" customWidth="1"/>
    <col min="9228" max="9472" width="10.90625" style="22"/>
    <col min="9473" max="9473" width="1" style="22" customWidth="1"/>
    <col min="9474" max="9474" width="10.90625" style="22"/>
    <col min="9475" max="9475" width="17.54296875" style="22" customWidth="1"/>
    <col min="9476" max="9476" width="11.54296875" style="22" customWidth="1"/>
    <col min="9477" max="9480" width="10.90625" style="22"/>
    <col min="9481" max="9481" width="22.54296875" style="22" customWidth="1"/>
    <col min="9482" max="9482" width="14" style="22" customWidth="1"/>
    <col min="9483" max="9483" width="1.7265625" style="22" customWidth="1"/>
    <col min="9484" max="9728" width="10.90625" style="22"/>
    <col min="9729" max="9729" width="1" style="22" customWidth="1"/>
    <col min="9730" max="9730" width="10.90625" style="22"/>
    <col min="9731" max="9731" width="17.54296875" style="22" customWidth="1"/>
    <col min="9732" max="9732" width="11.54296875" style="22" customWidth="1"/>
    <col min="9733" max="9736" width="10.90625" style="22"/>
    <col min="9737" max="9737" width="22.54296875" style="22" customWidth="1"/>
    <col min="9738" max="9738" width="14" style="22" customWidth="1"/>
    <col min="9739" max="9739" width="1.7265625" style="22" customWidth="1"/>
    <col min="9740" max="9984" width="10.90625" style="22"/>
    <col min="9985" max="9985" width="1" style="22" customWidth="1"/>
    <col min="9986" max="9986" width="10.90625" style="22"/>
    <col min="9987" max="9987" width="17.54296875" style="22" customWidth="1"/>
    <col min="9988" max="9988" width="11.54296875" style="22" customWidth="1"/>
    <col min="9989" max="9992" width="10.90625" style="22"/>
    <col min="9993" max="9993" width="22.54296875" style="22" customWidth="1"/>
    <col min="9994" max="9994" width="14" style="22" customWidth="1"/>
    <col min="9995" max="9995" width="1.7265625" style="22" customWidth="1"/>
    <col min="9996" max="10240" width="10.90625" style="22"/>
    <col min="10241" max="10241" width="1" style="22" customWidth="1"/>
    <col min="10242" max="10242" width="10.90625" style="22"/>
    <col min="10243" max="10243" width="17.54296875" style="22" customWidth="1"/>
    <col min="10244" max="10244" width="11.54296875" style="22" customWidth="1"/>
    <col min="10245" max="10248" width="10.90625" style="22"/>
    <col min="10249" max="10249" width="22.54296875" style="22" customWidth="1"/>
    <col min="10250" max="10250" width="14" style="22" customWidth="1"/>
    <col min="10251" max="10251" width="1.7265625" style="22" customWidth="1"/>
    <col min="10252" max="10496" width="10.90625" style="22"/>
    <col min="10497" max="10497" width="1" style="22" customWidth="1"/>
    <col min="10498" max="10498" width="10.90625" style="22"/>
    <col min="10499" max="10499" width="17.54296875" style="22" customWidth="1"/>
    <col min="10500" max="10500" width="11.54296875" style="22" customWidth="1"/>
    <col min="10501" max="10504" width="10.90625" style="22"/>
    <col min="10505" max="10505" width="22.54296875" style="22" customWidth="1"/>
    <col min="10506" max="10506" width="14" style="22" customWidth="1"/>
    <col min="10507" max="10507" width="1.7265625" style="22" customWidth="1"/>
    <col min="10508" max="10752" width="10.90625" style="22"/>
    <col min="10753" max="10753" width="1" style="22" customWidth="1"/>
    <col min="10754" max="10754" width="10.90625" style="22"/>
    <col min="10755" max="10755" width="17.54296875" style="22" customWidth="1"/>
    <col min="10756" max="10756" width="11.54296875" style="22" customWidth="1"/>
    <col min="10757" max="10760" width="10.90625" style="22"/>
    <col min="10761" max="10761" width="22.54296875" style="22" customWidth="1"/>
    <col min="10762" max="10762" width="14" style="22" customWidth="1"/>
    <col min="10763" max="10763" width="1.7265625" style="22" customWidth="1"/>
    <col min="10764" max="11008" width="10.90625" style="22"/>
    <col min="11009" max="11009" width="1" style="22" customWidth="1"/>
    <col min="11010" max="11010" width="10.90625" style="22"/>
    <col min="11011" max="11011" width="17.54296875" style="22" customWidth="1"/>
    <col min="11012" max="11012" width="11.54296875" style="22" customWidth="1"/>
    <col min="11013" max="11016" width="10.90625" style="22"/>
    <col min="11017" max="11017" width="22.54296875" style="22" customWidth="1"/>
    <col min="11018" max="11018" width="14" style="22" customWidth="1"/>
    <col min="11019" max="11019" width="1.7265625" style="22" customWidth="1"/>
    <col min="11020" max="11264" width="10.90625" style="22"/>
    <col min="11265" max="11265" width="1" style="22" customWidth="1"/>
    <col min="11266" max="11266" width="10.90625" style="22"/>
    <col min="11267" max="11267" width="17.54296875" style="22" customWidth="1"/>
    <col min="11268" max="11268" width="11.54296875" style="22" customWidth="1"/>
    <col min="11269" max="11272" width="10.90625" style="22"/>
    <col min="11273" max="11273" width="22.54296875" style="22" customWidth="1"/>
    <col min="11274" max="11274" width="14" style="22" customWidth="1"/>
    <col min="11275" max="11275" width="1.7265625" style="22" customWidth="1"/>
    <col min="11276" max="11520" width="10.90625" style="22"/>
    <col min="11521" max="11521" width="1" style="22" customWidth="1"/>
    <col min="11522" max="11522" width="10.90625" style="22"/>
    <col min="11523" max="11523" width="17.54296875" style="22" customWidth="1"/>
    <col min="11524" max="11524" width="11.54296875" style="22" customWidth="1"/>
    <col min="11525" max="11528" width="10.90625" style="22"/>
    <col min="11529" max="11529" width="22.54296875" style="22" customWidth="1"/>
    <col min="11530" max="11530" width="14" style="22" customWidth="1"/>
    <col min="11531" max="11531" width="1.7265625" style="22" customWidth="1"/>
    <col min="11532" max="11776" width="10.90625" style="22"/>
    <col min="11777" max="11777" width="1" style="22" customWidth="1"/>
    <col min="11778" max="11778" width="10.90625" style="22"/>
    <col min="11779" max="11779" width="17.54296875" style="22" customWidth="1"/>
    <col min="11780" max="11780" width="11.54296875" style="22" customWidth="1"/>
    <col min="11781" max="11784" width="10.90625" style="22"/>
    <col min="11785" max="11785" width="22.54296875" style="22" customWidth="1"/>
    <col min="11786" max="11786" width="14" style="22" customWidth="1"/>
    <col min="11787" max="11787" width="1.7265625" style="22" customWidth="1"/>
    <col min="11788" max="12032" width="10.90625" style="22"/>
    <col min="12033" max="12033" width="1" style="22" customWidth="1"/>
    <col min="12034" max="12034" width="10.90625" style="22"/>
    <col min="12035" max="12035" width="17.54296875" style="22" customWidth="1"/>
    <col min="12036" max="12036" width="11.54296875" style="22" customWidth="1"/>
    <col min="12037" max="12040" width="10.90625" style="22"/>
    <col min="12041" max="12041" width="22.54296875" style="22" customWidth="1"/>
    <col min="12042" max="12042" width="14" style="22" customWidth="1"/>
    <col min="12043" max="12043" width="1.7265625" style="22" customWidth="1"/>
    <col min="12044" max="12288" width="10.90625" style="22"/>
    <col min="12289" max="12289" width="1" style="22" customWidth="1"/>
    <col min="12290" max="12290" width="10.90625" style="22"/>
    <col min="12291" max="12291" width="17.54296875" style="22" customWidth="1"/>
    <col min="12292" max="12292" width="11.54296875" style="22" customWidth="1"/>
    <col min="12293" max="12296" width="10.90625" style="22"/>
    <col min="12297" max="12297" width="22.54296875" style="22" customWidth="1"/>
    <col min="12298" max="12298" width="14" style="22" customWidth="1"/>
    <col min="12299" max="12299" width="1.7265625" style="22" customWidth="1"/>
    <col min="12300" max="12544" width="10.90625" style="22"/>
    <col min="12545" max="12545" width="1" style="22" customWidth="1"/>
    <col min="12546" max="12546" width="10.90625" style="22"/>
    <col min="12547" max="12547" width="17.54296875" style="22" customWidth="1"/>
    <col min="12548" max="12548" width="11.54296875" style="22" customWidth="1"/>
    <col min="12549" max="12552" width="10.90625" style="22"/>
    <col min="12553" max="12553" width="22.54296875" style="22" customWidth="1"/>
    <col min="12554" max="12554" width="14" style="22" customWidth="1"/>
    <col min="12555" max="12555" width="1.7265625" style="22" customWidth="1"/>
    <col min="12556" max="12800" width="10.90625" style="22"/>
    <col min="12801" max="12801" width="1" style="22" customWidth="1"/>
    <col min="12802" max="12802" width="10.90625" style="22"/>
    <col min="12803" max="12803" width="17.54296875" style="22" customWidth="1"/>
    <col min="12804" max="12804" width="11.54296875" style="22" customWidth="1"/>
    <col min="12805" max="12808" width="10.90625" style="22"/>
    <col min="12809" max="12809" width="22.54296875" style="22" customWidth="1"/>
    <col min="12810" max="12810" width="14" style="22" customWidth="1"/>
    <col min="12811" max="12811" width="1.7265625" style="22" customWidth="1"/>
    <col min="12812" max="13056" width="10.90625" style="22"/>
    <col min="13057" max="13057" width="1" style="22" customWidth="1"/>
    <col min="13058" max="13058" width="10.90625" style="22"/>
    <col min="13059" max="13059" width="17.54296875" style="22" customWidth="1"/>
    <col min="13060" max="13060" width="11.54296875" style="22" customWidth="1"/>
    <col min="13061" max="13064" width="10.90625" style="22"/>
    <col min="13065" max="13065" width="22.54296875" style="22" customWidth="1"/>
    <col min="13066" max="13066" width="14" style="22" customWidth="1"/>
    <col min="13067" max="13067" width="1.7265625" style="22" customWidth="1"/>
    <col min="13068" max="13312" width="10.90625" style="22"/>
    <col min="13313" max="13313" width="1" style="22" customWidth="1"/>
    <col min="13314" max="13314" width="10.90625" style="22"/>
    <col min="13315" max="13315" width="17.54296875" style="22" customWidth="1"/>
    <col min="13316" max="13316" width="11.54296875" style="22" customWidth="1"/>
    <col min="13317" max="13320" width="10.90625" style="22"/>
    <col min="13321" max="13321" width="22.54296875" style="22" customWidth="1"/>
    <col min="13322" max="13322" width="14" style="22" customWidth="1"/>
    <col min="13323" max="13323" width="1.7265625" style="22" customWidth="1"/>
    <col min="13324" max="13568" width="10.90625" style="22"/>
    <col min="13569" max="13569" width="1" style="22" customWidth="1"/>
    <col min="13570" max="13570" width="10.90625" style="22"/>
    <col min="13571" max="13571" width="17.54296875" style="22" customWidth="1"/>
    <col min="13572" max="13572" width="11.54296875" style="22" customWidth="1"/>
    <col min="13573" max="13576" width="10.90625" style="22"/>
    <col min="13577" max="13577" width="22.54296875" style="22" customWidth="1"/>
    <col min="13578" max="13578" width="14" style="22" customWidth="1"/>
    <col min="13579" max="13579" width="1.7265625" style="22" customWidth="1"/>
    <col min="13580" max="13824" width="10.90625" style="22"/>
    <col min="13825" max="13825" width="1" style="22" customWidth="1"/>
    <col min="13826" max="13826" width="10.90625" style="22"/>
    <col min="13827" max="13827" width="17.54296875" style="22" customWidth="1"/>
    <col min="13828" max="13828" width="11.54296875" style="22" customWidth="1"/>
    <col min="13829" max="13832" width="10.90625" style="22"/>
    <col min="13833" max="13833" width="22.54296875" style="22" customWidth="1"/>
    <col min="13834" max="13834" width="14" style="22" customWidth="1"/>
    <col min="13835" max="13835" width="1.7265625" style="22" customWidth="1"/>
    <col min="13836" max="14080" width="10.90625" style="22"/>
    <col min="14081" max="14081" width="1" style="22" customWidth="1"/>
    <col min="14082" max="14082" width="10.90625" style="22"/>
    <col min="14083" max="14083" width="17.54296875" style="22" customWidth="1"/>
    <col min="14084" max="14084" width="11.54296875" style="22" customWidth="1"/>
    <col min="14085" max="14088" width="10.90625" style="22"/>
    <col min="14089" max="14089" width="22.54296875" style="22" customWidth="1"/>
    <col min="14090" max="14090" width="14" style="22" customWidth="1"/>
    <col min="14091" max="14091" width="1.7265625" style="22" customWidth="1"/>
    <col min="14092" max="14336" width="10.90625" style="22"/>
    <col min="14337" max="14337" width="1" style="22" customWidth="1"/>
    <col min="14338" max="14338" width="10.90625" style="22"/>
    <col min="14339" max="14339" width="17.54296875" style="22" customWidth="1"/>
    <col min="14340" max="14340" width="11.54296875" style="22" customWidth="1"/>
    <col min="14341" max="14344" width="10.90625" style="22"/>
    <col min="14345" max="14345" width="22.54296875" style="22" customWidth="1"/>
    <col min="14346" max="14346" width="14" style="22" customWidth="1"/>
    <col min="14347" max="14347" width="1.7265625" style="22" customWidth="1"/>
    <col min="14348" max="14592" width="10.90625" style="22"/>
    <col min="14593" max="14593" width="1" style="22" customWidth="1"/>
    <col min="14594" max="14594" width="10.90625" style="22"/>
    <col min="14595" max="14595" width="17.54296875" style="22" customWidth="1"/>
    <col min="14596" max="14596" width="11.54296875" style="22" customWidth="1"/>
    <col min="14597" max="14600" width="10.90625" style="22"/>
    <col min="14601" max="14601" width="22.54296875" style="22" customWidth="1"/>
    <col min="14602" max="14602" width="14" style="22" customWidth="1"/>
    <col min="14603" max="14603" width="1.7265625" style="22" customWidth="1"/>
    <col min="14604" max="14848" width="10.90625" style="22"/>
    <col min="14849" max="14849" width="1" style="22" customWidth="1"/>
    <col min="14850" max="14850" width="10.90625" style="22"/>
    <col min="14851" max="14851" width="17.54296875" style="22" customWidth="1"/>
    <col min="14852" max="14852" width="11.54296875" style="22" customWidth="1"/>
    <col min="14853" max="14856" width="10.90625" style="22"/>
    <col min="14857" max="14857" width="22.54296875" style="22" customWidth="1"/>
    <col min="14858" max="14858" width="14" style="22" customWidth="1"/>
    <col min="14859" max="14859" width="1.7265625" style="22" customWidth="1"/>
    <col min="14860" max="15104" width="10.90625" style="22"/>
    <col min="15105" max="15105" width="1" style="22" customWidth="1"/>
    <col min="15106" max="15106" width="10.90625" style="22"/>
    <col min="15107" max="15107" width="17.54296875" style="22" customWidth="1"/>
    <col min="15108" max="15108" width="11.54296875" style="22" customWidth="1"/>
    <col min="15109" max="15112" width="10.90625" style="22"/>
    <col min="15113" max="15113" width="22.54296875" style="22" customWidth="1"/>
    <col min="15114" max="15114" width="14" style="22" customWidth="1"/>
    <col min="15115" max="15115" width="1.7265625" style="22" customWidth="1"/>
    <col min="15116" max="15360" width="10.90625" style="22"/>
    <col min="15361" max="15361" width="1" style="22" customWidth="1"/>
    <col min="15362" max="15362" width="10.90625" style="22"/>
    <col min="15363" max="15363" width="17.54296875" style="22" customWidth="1"/>
    <col min="15364" max="15364" width="11.54296875" style="22" customWidth="1"/>
    <col min="15365" max="15368" width="10.90625" style="22"/>
    <col min="15369" max="15369" width="22.54296875" style="22" customWidth="1"/>
    <col min="15370" max="15370" width="14" style="22" customWidth="1"/>
    <col min="15371" max="15371" width="1.7265625" style="22" customWidth="1"/>
    <col min="15372" max="15616" width="10.90625" style="22"/>
    <col min="15617" max="15617" width="1" style="22" customWidth="1"/>
    <col min="15618" max="15618" width="10.90625" style="22"/>
    <col min="15619" max="15619" width="17.54296875" style="22" customWidth="1"/>
    <col min="15620" max="15620" width="11.54296875" style="22" customWidth="1"/>
    <col min="15621" max="15624" width="10.90625" style="22"/>
    <col min="15625" max="15625" width="22.54296875" style="22" customWidth="1"/>
    <col min="15626" max="15626" width="14" style="22" customWidth="1"/>
    <col min="15627" max="15627" width="1.7265625" style="22" customWidth="1"/>
    <col min="15628" max="15872" width="10.90625" style="22"/>
    <col min="15873" max="15873" width="1" style="22" customWidth="1"/>
    <col min="15874" max="15874" width="10.90625" style="22"/>
    <col min="15875" max="15875" width="17.54296875" style="22" customWidth="1"/>
    <col min="15876" max="15876" width="11.54296875" style="22" customWidth="1"/>
    <col min="15877" max="15880" width="10.90625" style="22"/>
    <col min="15881" max="15881" width="22.54296875" style="22" customWidth="1"/>
    <col min="15882" max="15882" width="14" style="22" customWidth="1"/>
    <col min="15883" max="15883" width="1.7265625" style="22" customWidth="1"/>
    <col min="15884" max="16128" width="10.90625" style="22"/>
    <col min="16129" max="16129" width="1" style="22" customWidth="1"/>
    <col min="16130" max="16130" width="10.90625" style="22"/>
    <col min="16131" max="16131" width="17.54296875" style="22" customWidth="1"/>
    <col min="16132" max="16132" width="11.54296875" style="22" customWidth="1"/>
    <col min="16133" max="16136" width="10.90625" style="22"/>
    <col min="16137" max="16137" width="22.54296875" style="22" customWidth="1"/>
    <col min="16138" max="16138" width="14" style="22" customWidth="1"/>
    <col min="16139" max="16139" width="1.7265625" style="22" customWidth="1"/>
    <col min="16140" max="16384" width="10.90625" style="22"/>
  </cols>
  <sheetData>
    <row r="1" spans="2:10" ht="6" customHeight="1" thickBot="1" x14ac:dyDescent="0.3"/>
    <row r="2" spans="2:10" ht="19.5" customHeight="1" x14ac:dyDescent="0.25">
      <c r="B2" s="23"/>
      <c r="C2" s="24"/>
      <c r="D2" s="74" t="s">
        <v>61</v>
      </c>
      <c r="E2" s="75"/>
      <c r="F2" s="75"/>
      <c r="G2" s="75"/>
      <c r="H2" s="75"/>
      <c r="I2" s="76"/>
      <c r="J2" s="80" t="s">
        <v>62</v>
      </c>
    </row>
    <row r="3" spans="2:10" ht="15.75" customHeight="1" thickBot="1" x14ac:dyDescent="0.3">
      <c r="B3" s="25"/>
      <c r="C3" s="26"/>
      <c r="D3" s="77"/>
      <c r="E3" s="78"/>
      <c r="F3" s="78"/>
      <c r="G3" s="78"/>
      <c r="H3" s="78"/>
      <c r="I3" s="79"/>
      <c r="J3" s="81"/>
    </row>
    <row r="4" spans="2:10" ht="13" x14ac:dyDescent="0.25">
      <c r="B4" s="25"/>
      <c r="C4" s="26"/>
      <c r="D4" s="27"/>
      <c r="E4" s="28"/>
      <c r="F4" s="28"/>
      <c r="G4" s="28"/>
      <c r="H4" s="28"/>
      <c r="I4" s="29"/>
      <c r="J4" s="30"/>
    </row>
    <row r="5" spans="2:10" ht="13" x14ac:dyDescent="0.25">
      <c r="B5" s="25"/>
      <c r="C5" s="26"/>
      <c r="D5" s="31" t="s">
        <v>63</v>
      </c>
      <c r="E5" s="32"/>
      <c r="F5" s="32"/>
      <c r="G5" s="32"/>
      <c r="H5" s="32"/>
      <c r="I5" s="33"/>
      <c r="J5" s="33" t="s">
        <v>64</v>
      </c>
    </row>
    <row r="6" spans="2:10" ht="13.5" thickBot="1" x14ac:dyDescent="0.3">
      <c r="B6" s="34"/>
      <c r="C6" s="35"/>
      <c r="D6" s="36"/>
      <c r="E6" s="37"/>
      <c r="F6" s="37"/>
      <c r="G6" s="37"/>
      <c r="H6" s="37"/>
      <c r="I6" s="38"/>
      <c r="J6" s="39"/>
    </row>
    <row r="7" spans="2:10" x14ac:dyDescent="0.25">
      <c r="B7" s="40"/>
      <c r="J7" s="41"/>
    </row>
    <row r="8" spans="2:10" x14ac:dyDescent="0.25">
      <c r="B8" s="40"/>
      <c r="J8" s="41"/>
    </row>
    <row r="9" spans="2:10" x14ac:dyDescent="0.25">
      <c r="B9" s="40"/>
      <c r="C9" s="22" t="s">
        <v>65</v>
      </c>
      <c r="J9" s="41"/>
    </row>
    <row r="10" spans="2:10" ht="13" x14ac:dyDescent="0.3">
      <c r="B10" s="40"/>
      <c r="C10" s="42"/>
      <c r="E10" s="43"/>
      <c r="H10" s="44"/>
      <c r="J10" s="41"/>
    </row>
    <row r="11" spans="2:10" x14ac:dyDescent="0.25">
      <c r="B11" s="40"/>
      <c r="J11" s="41"/>
    </row>
    <row r="12" spans="2:10" ht="13" x14ac:dyDescent="0.3">
      <c r="B12" s="40"/>
      <c r="C12" s="42" t="s">
        <v>100</v>
      </c>
      <c r="J12" s="41"/>
    </row>
    <row r="13" spans="2:10" ht="13" x14ac:dyDescent="0.3">
      <c r="B13" s="40"/>
      <c r="C13" s="42" t="s">
        <v>101</v>
      </c>
      <c r="J13" s="41"/>
    </row>
    <row r="14" spans="2:10" x14ac:dyDescent="0.25">
      <c r="B14" s="40"/>
      <c r="J14" s="41"/>
    </row>
    <row r="15" spans="2:10" x14ac:dyDescent="0.25">
      <c r="B15" s="40"/>
      <c r="C15" s="22" t="s">
        <v>66</v>
      </c>
      <c r="J15" s="41"/>
    </row>
    <row r="16" spans="2:10" x14ac:dyDescent="0.25">
      <c r="B16" s="40"/>
      <c r="C16" s="45"/>
      <c r="J16" s="41"/>
    </row>
    <row r="17" spans="2:10" ht="13" x14ac:dyDescent="0.3">
      <c r="B17" s="40"/>
      <c r="C17" s="22" t="s">
        <v>67</v>
      </c>
      <c r="D17" s="43"/>
      <c r="H17" s="46" t="s">
        <v>68</v>
      </c>
      <c r="I17" s="47" t="s">
        <v>69</v>
      </c>
      <c r="J17" s="41"/>
    </row>
    <row r="18" spans="2:10" ht="13" x14ac:dyDescent="0.3">
      <c r="B18" s="40"/>
      <c r="C18" s="42" t="s">
        <v>70</v>
      </c>
      <c r="D18" s="42"/>
      <c r="E18" s="42"/>
      <c r="F18" s="42"/>
      <c r="H18" s="48">
        <v>51</v>
      </c>
      <c r="I18" s="49">
        <v>3496943</v>
      </c>
      <c r="J18" s="41"/>
    </row>
    <row r="19" spans="2:10" x14ac:dyDescent="0.25">
      <c r="B19" s="40"/>
      <c r="C19" s="22" t="s">
        <v>71</v>
      </c>
      <c r="H19" s="50">
        <v>1</v>
      </c>
      <c r="I19" s="51">
        <v>172300</v>
      </c>
      <c r="J19" s="41"/>
    </row>
    <row r="20" spans="2:10" x14ac:dyDescent="0.25">
      <c r="B20" s="40"/>
      <c r="C20" s="22" t="s">
        <v>72</v>
      </c>
      <c r="H20" s="50">
        <v>23</v>
      </c>
      <c r="I20" s="51">
        <v>2120305</v>
      </c>
      <c r="J20" s="41"/>
    </row>
    <row r="21" spans="2:10" x14ac:dyDescent="0.25">
      <c r="B21" s="40"/>
      <c r="C21" s="22" t="s">
        <v>73</v>
      </c>
      <c r="H21" s="50">
        <v>26</v>
      </c>
      <c r="I21" s="51">
        <v>1199338</v>
      </c>
      <c r="J21" s="41"/>
    </row>
    <row r="22" spans="2:10" x14ac:dyDescent="0.25">
      <c r="B22" s="40"/>
      <c r="C22" s="22" t="s">
        <v>74</v>
      </c>
      <c r="H22" s="50">
        <v>0</v>
      </c>
      <c r="I22" s="51">
        <v>0</v>
      </c>
      <c r="J22" s="41"/>
    </row>
    <row r="23" spans="2:10" x14ac:dyDescent="0.25">
      <c r="B23" s="40"/>
      <c r="C23" s="22" t="s">
        <v>75</v>
      </c>
      <c r="H23" s="50">
        <v>0</v>
      </c>
      <c r="I23" s="51">
        <v>0</v>
      </c>
      <c r="J23" s="41"/>
    </row>
    <row r="24" spans="2:10" ht="13" thickBot="1" x14ac:dyDescent="0.3">
      <c r="B24" s="40"/>
      <c r="C24" s="22" t="s">
        <v>76</v>
      </c>
      <c r="H24" s="52">
        <v>0</v>
      </c>
      <c r="I24" s="53">
        <v>0</v>
      </c>
      <c r="J24" s="41"/>
    </row>
    <row r="25" spans="2:10" ht="13" x14ac:dyDescent="0.3">
      <c r="B25" s="40"/>
      <c r="C25" s="42" t="s">
        <v>77</v>
      </c>
      <c r="D25" s="42"/>
      <c r="E25" s="42"/>
      <c r="F25" s="42"/>
      <c r="H25" s="48">
        <f>H19+H20+H21+H22+H24+H23</f>
        <v>50</v>
      </c>
      <c r="I25" s="49">
        <f>I19+I20+I21+I22+I24+I23</f>
        <v>3491943</v>
      </c>
      <c r="J25" s="41"/>
    </row>
    <row r="26" spans="2:10" x14ac:dyDescent="0.25">
      <c r="B26" s="40"/>
      <c r="C26" s="22" t="s">
        <v>78</v>
      </c>
      <c r="H26" s="50">
        <v>1</v>
      </c>
      <c r="I26" s="51">
        <v>5000</v>
      </c>
      <c r="J26" s="41"/>
    </row>
    <row r="27" spans="2:10" ht="13" thickBot="1" x14ac:dyDescent="0.3">
      <c r="B27" s="40"/>
      <c r="C27" s="22" t="s">
        <v>79</v>
      </c>
      <c r="H27" s="52">
        <v>0</v>
      </c>
      <c r="I27" s="53">
        <v>0</v>
      </c>
      <c r="J27" s="41"/>
    </row>
    <row r="28" spans="2:10" ht="13" x14ac:dyDescent="0.3">
      <c r="B28" s="40"/>
      <c r="C28" s="42" t="s">
        <v>80</v>
      </c>
      <c r="D28" s="42"/>
      <c r="E28" s="42"/>
      <c r="F28" s="42"/>
      <c r="H28" s="48">
        <f>H26+H27</f>
        <v>1</v>
      </c>
      <c r="I28" s="49">
        <f>I26+I27</f>
        <v>5000</v>
      </c>
      <c r="J28" s="41"/>
    </row>
    <row r="29" spans="2:10" ht="13.5" thickBot="1" x14ac:dyDescent="0.35">
      <c r="B29" s="40"/>
      <c r="C29" s="22" t="s">
        <v>81</v>
      </c>
      <c r="D29" s="42"/>
      <c r="E29" s="42"/>
      <c r="F29" s="42"/>
      <c r="H29" s="52">
        <v>0</v>
      </c>
      <c r="I29" s="53">
        <v>0</v>
      </c>
      <c r="J29" s="41"/>
    </row>
    <row r="30" spans="2:10" ht="13" x14ac:dyDescent="0.3">
      <c r="B30" s="40"/>
      <c r="C30" s="42" t="s">
        <v>82</v>
      </c>
      <c r="D30" s="42"/>
      <c r="E30" s="42"/>
      <c r="F30" s="42"/>
      <c r="H30" s="50">
        <f>H29</f>
        <v>0</v>
      </c>
      <c r="I30" s="51">
        <f>I29</f>
        <v>0</v>
      </c>
      <c r="J30" s="41"/>
    </row>
    <row r="31" spans="2:10" ht="13" x14ac:dyDescent="0.3">
      <c r="B31" s="40"/>
      <c r="C31" s="42"/>
      <c r="D31" s="42"/>
      <c r="E31" s="42"/>
      <c r="F31" s="42"/>
      <c r="H31" s="54"/>
      <c r="I31" s="49"/>
      <c r="J31" s="41"/>
    </row>
    <row r="32" spans="2:10" ht="13.5" thickBot="1" x14ac:dyDescent="0.35">
      <c r="B32" s="40"/>
      <c r="C32" s="42" t="s">
        <v>83</v>
      </c>
      <c r="D32" s="42"/>
      <c r="H32" s="55">
        <f>H25+H28+H30</f>
        <v>51</v>
      </c>
      <c r="I32" s="56">
        <f>I25+I28+I30</f>
        <v>3496943</v>
      </c>
      <c r="J32" s="41"/>
    </row>
    <row r="33" spans="2:10" ht="13.5" thickTop="1" x14ac:dyDescent="0.3">
      <c r="B33" s="40"/>
      <c r="C33" s="42"/>
      <c r="D33" s="42"/>
      <c r="H33" s="57">
        <f>+H18-H32</f>
        <v>0</v>
      </c>
      <c r="I33" s="51">
        <f>+I18-I32</f>
        <v>0</v>
      </c>
      <c r="J33" s="41"/>
    </row>
    <row r="34" spans="2:10" x14ac:dyDescent="0.25">
      <c r="B34" s="40"/>
      <c r="G34" s="57"/>
      <c r="H34" s="57"/>
      <c r="I34" s="57"/>
      <c r="J34" s="41"/>
    </row>
    <row r="35" spans="2:10" x14ac:dyDescent="0.25">
      <c r="B35" s="40"/>
      <c r="G35" s="57"/>
      <c r="H35" s="57"/>
      <c r="I35" s="57"/>
      <c r="J35" s="41"/>
    </row>
    <row r="36" spans="2:10" ht="13" x14ac:dyDescent="0.3">
      <c r="B36" s="40"/>
      <c r="C36" s="42"/>
      <c r="G36" s="57"/>
      <c r="H36" s="57"/>
      <c r="I36" s="57"/>
      <c r="J36" s="41"/>
    </row>
    <row r="37" spans="2:10" ht="13.5" thickBot="1" x14ac:dyDescent="0.35">
      <c r="B37" s="40"/>
      <c r="C37" s="58" t="s">
        <v>84</v>
      </c>
      <c r="D37" s="59"/>
      <c r="H37" s="58" t="s">
        <v>85</v>
      </c>
      <c r="I37" s="59"/>
      <c r="J37" s="41"/>
    </row>
    <row r="38" spans="2:10" ht="13" x14ac:dyDescent="0.3">
      <c r="B38" s="40"/>
      <c r="C38" s="42" t="s">
        <v>86</v>
      </c>
      <c r="D38" s="57"/>
      <c r="H38" s="60" t="s">
        <v>87</v>
      </c>
      <c r="I38" s="57"/>
      <c r="J38" s="41"/>
    </row>
    <row r="39" spans="2:10" ht="13" x14ac:dyDescent="0.3">
      <c r="B39" s="40"/>
      <c r="C39" s="42" t="s">
        <v>88</v>
      </c>
      <c r="H39" s="42" t="s">
        <v>89</v>
      </c>
      <c r="I39" s="57"/>
      <c r="J39" s="41"/>
    </row>
    <row r="40" spans="2:10" x14ac:dyDescent="0.25">
      <c r="B40" s="40"/>
      <c r="G40" s="57"/>
      <c r="H40" s="57"/>
      <c r="I40" s="57"/>
      <c r="J40" s="41"/>
    </row>
    <row r="41" spans="2:10" ht="12.75" customHeight="1" x14ac:dyDescent="0.25">
      <c r="B41" s="40"/>
      <c r="C41" s="82" t="s">
        <v>90</v>
      </c>
      <c r="D41" s="82"/>
      <c r="E41" s="82"/>
      <c r="F41" s="82"/>
      <c r="G41" s="82"/>
      <c r="H41" s="82"/>
      <c r="I41" s="82"/>
      <c r="J41" s="41"/>
    </row>
    <row r="42" spans="2:10" ht="18.75" customHeight="1" thickBot="1" x14ac:dyDescent="0.3">
      <c r="B42" s="61"/>
      <c r="C42" s="62"/>
      <c r="D42" s="62"/>
      <c r="E42" s="62"/>
      <c r="F42" s="62"/>
      <c r="G42" s="62"/>
      <c r="H42" s="62"/>
      <c r="I42" s="62"/>
      <c r="J42" s="63"/>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2" sqref="I12"/>
    </sheetView>
  </sheetViews>
  <sheetFormatPr baseColWidth="10" defaultColWidth="11.453125" defaultRowHeight="12.5" x14ac:dyDescent="0.25"/>
  <cols>
    <col min="1" max="1" width="4.453125" style="22" customWidth="1"/>
    <col min="2" max="2" width="11.453125" style="22"/>
    <col min="3" max="3" width="12.81640625" style="22" customWidth="1"/>
    <col min="4" max="4" width="22" style="22" customWidth="1"/>
    <col min="5" max="8" width="11.453125" style="22"/>
    <col min="9" max="9" width="24.7265625" style="22" customWidth="1"/>
    <col min="10" max="10" width="12.54296875" style="22" customWidth="1"/>
    <col min="11" max="11" width="1.7265625" style="22" customWidth="1"/>
    <col min="12" max="256" width="11.453125" style="22"/>
    <col min="257" max="257" width="4.453125" style="22" customWidth="1"/>
    <col min="258" max="258" width="11.453125" style="22"/>
    <col min="259" max="259" width="12.81640625" style="22" customWidth="1"/>
    <col min="260" max="260" width="22" style="22" customWidth="1"/>
    <col min="261" max="264" width="11.453125" style="22"/>
    <col min="265" max="265" width="24.7265625" style="22" customWidth="1"/>
    <col min="266" max="266" width="12.54296875" style="22" customWidth="1"/>
    <col min="267" max="267" width="1.7265625" style="22" customWidth="1"/>
    <col min="268" max="512" width="11.453125" style="22"/>
    <col min="513" max="513" width="4.453125" style="22" customWidth="1"/>
    <col min="514" max="514" width="11.453125" style="22"/>
    <col min="515" max="515" width="12.81640625" style="22" customWidth="1"/>
    <col min="516" max="516" width="22" style="22" customWidth="1"/>
    <col min="517" max="520" width="11.453125" style="22"/>
    <col min="521" max="521" width="24.7265625" style="22" customWidth="1"/>
    <col min="522" max="522" width="12.54296875" style="22" customWidth="1"/>
    <col min="523" max="523" width="1.7265625" style="22" customWidth="1"/>
    <col min="524" max="768" width="11.453125" style="22"/>
    <col min="769" max="769" width="4.453125" style="22" customWidth="1"/>
    <col min="770" max="770" width="11.453125" style="22"/>
    <col min="771" max="771" width="12.81640625" style="22" customWidth="1"/>
    <col min="772" max="772" width="22" style="22" customWidth="1"/>
    <col min="773" max="776" width="11.453125" style="22"/>
    <col min="777" max="777" width="24.7265625" style="22" customWidth="1"/>
    <col min="778" max="778" width="12.54296875" style="22" customWidth="1"/>
    <col min="779" max="779" width="1.7265625" style="22" customWidth="1"/>
    <col min="780" max="1024" width="11.453125" style="22"/>
    <col min="1025" max="1025" width="4.453125" style="22" customWidth="1"/>
    <col min="1026" max="1026" width="11.453125" style="22"/>
    <col min="1027" max="1027" width="12.81640625" style="22" customWidth="1"/>
    <col min="1028" max="1028" width="22" style="22" customWidth="1"/>
    <col min="1029" max="1032" width="11.453125" style="22"/>
    <col min="1033" max="1033" width="24.7265625" style="22" customWidth="1"/>
    <col min="1034" max="1034" width="12.54296875" style="22" customWidth="1"/>
    <col min="1035" max="1035" width="1.7265625" style="22" customWidth="1"/>
    <col min="1036" max="1280" width="11.453125" style="22"/>
    <col min="1281" max="1281" width="4.453125" style="22" customWidth="1"/>
    <col min="1282" max="1282" width="11.453125" style="22"/>
    <col min="1283" max="1283" width="12.81640625" style="22" customWidth="1"/>
    <col min="1284" max="1284" width="22" style="22" customWidth="1"/>
    <col min="1285" max="1288" width="11.453125" style="22"/>
    <col min="1289" max="1289" width="24.7265625" style="22" customWidth="1"/>
    <col min="1290" max="1290" width="12.54296875" style="22" customWidth="1"/>
    <col min="1291" max="1291" width="1.7265625" style="22" customWidth="1"/>
    <col min="1292" max="1536" width="11.453125" style="22"/>
    <col min="1537" max="1537" width="4.453125" style="22" customWidth="1"/>
    <col min="1538" max="1538" width="11.453125" style="22"/>
    <col min="1539" max="1539" width="12.81640625" style="22" customWidth="1"/>
    <col min="1540" max="1540" width="22" style="22" customWidth="1"/>
    <col min="1541" max="1544" width="11.453125" style="22"/>
    <col min="1545" max="1545" width="24.7265625" style="22" customWidth="1"/>
    <col min="1546" max="1546" width="12.54296875" style="22" customWidth="1"/>
    <col min="1547" max="1547" width="1.7265625" style="22" customWidth="1"/>
    <col min="1548" max="1792" width="11.453125" style="22"/>
    <col min="1793" max="1793" width="4.453125" style="22" customWidth="1"/>
    <col min="1794" max="1794" width="11.453125" style="22"/>
    <col min="1795" max="1795" width="12.81640625" style="22" customWidth="1"/>
    <col min="1796" max="1796" width="22" style="22" customWidth="1"/>
    <col min="1797" max="1800" width="11.453125" style="22"/>
    <col min="1801" max="1801" width="24.7265625" style="22" customWidth="1"/>
    <col min="1802" max="1802" width="12.54296875" style="22" customWidth="1"/>
    <col min="1803" max="1803" width="1.7265625" style="22" customWidth="1"/>
    <col min="1804" max="2048" width="11.453125" style="22"/>
    <col min="2049" max="2049" width="4.453125" style="22" customWidth="1"/>
    <col min="2050" max="2050" width="11.453125" style="22"/>
    <col min="2051" max="2051" width="12.81640625" style="22" customWidth="1"/>
    <col min="2052" max="2052" width="22" style="22" customWidth="1"/>
    <col min="2053" max="2056" width="11.453125" style="22"/>
    <col min="2057" max="2057" width="24.7265625" style="22" customWidth="1"/>
    <col min="2058" max="2058" width="12.54296875" style="22" customWidth="1"/>
    <col min="2059" max="2059" width="1.7265625" style="22" customWidth="1"/>
    <col min="2060" max="2304" width="11.453125" style="22"/>
    <col min="2305" max="2305" width="4.453125" style="22" customWidth="1"/>
    <col min="2306" max="2306" width="11.453125" style="22"/>
    <col min="2307" max="2307" width="12.81640625" style="22" customWidth="1"/>
    <col min="2308" max="2308" width="22" style="22" customWidth="1"/>
    <col min="2309" max="2312" width="11.453125" style="22"/>
    <col min="2313" max="2313" width="24.7265625" style="22" customWidth="1"/>
    <col min="2314" max="2314" width="12.54296875" style="22" customWidth="1"/>
    <col min="2315" max="2315" width="1.7265625" style="22" customWidth="1"/>
    <col min="2316" max="2560" width="11.453125" style="22"/>
    <col min="2561" max="2561" width="4.453125" style="22" customWidth="1"/>
    <col min="2562" max="2562" width="11.453125" style="22"/>
    <col min="2563" max="2563" width="12.81640625" style="22" customWidth="1"/>
    <col min="2564" max="2564" width="22" style="22" customWidth="1"/>
    <col min="2565" max="2568" width="11.453125" style="22"/>
    <col min="2569" max="2569" width="24.7265625" style="22" customWidth="1"/>
    <col min="2570" max="2570" width="12.54296875" style="22" customWidth="1"/>
    <col min="2571" max="2571" width="1.7265625" style="22" customWidth="1"/>
    <col min="2572" max="2816" width="11.453125" style="22"/>
    <col min="2817" max="2817" width="4.453125" style="22" customWidth="1"/>
    <col min="2818" max="2818" width="11.453125" style="22"/>
    <col min="2819" max="2819" width="12.81640625" style="22" customWidth="1"/>
    <col min="2820" max="2820" width="22" style="22" customWidth="1"/>
    <col min="2821" max="2824" width="11.453125" style="22"/>
    <col min="2825" max="2825" width="24.7265625" style="22" customWidth="1"/>
    <col min="2826" max="2826" width="12.54296875" style="22" customWidth="1"/>
    <col min="2827" max="2827" width="1.7265625" style="22" customWidth="1"/>
    <col min="2828" max="3072" width="11.453125" style="22"/>
    <col min="3073" max="3073" width="4.453125" style="22" customWidth="1"/>
    <col min="3074" max="3074" width="11.453125" style="22"/>
    <col min="3075" max="3075" width="12.81640625" style="22" customWidth="1"/>
    <col min="3076" max="3076" width="22" style="22" customWidth="1"/>
    <col min="3077" max="3080" width="11.453125" style="22"/>
    <col min="3081" max="3081" width="24.7265625" style="22" customWidth="1"/>
    <col min="3082" max="3082" width="12.54296875" style="22" customWidth="1"/>
    <col min="3083" max="3083" width="1.7265625" style="22" customWidth="1"/>
    <col min="3084" max="3328" width="11.453125" style="22"/>
    <col min="3329" max="3329" width="4.453125" style="22" customWidth="1"/>
    <col min="3330" max="3330" width="11.453125" style="22"/>
    <col min="3331" max="3331" width="12.81640625" style="22" customWidth="1"/>
    <col min="3332" max="3332" width="22" style="22" customWidth="1"/>
    <col min="3333" max="3336" width="11.453125" style="22"/>
    <col min="3337" max="3337" width="24.7265625" style="22" customWidth="1"/>
    <col min="3338" max="3338" width="12.54296875" style="22" customWidth="1"/>
    <col min="3339" max="3339" width="1.7265625" style="22" customWidth="1"/>
    <col min="3340" max="3584" width="11.453125" style="22"/>
    <col min="3585" max="3585" width="4.453125" style="22" customWidth="1"/>
    <col min="3586" max="3586" width="11.453125" style="22"/>
    <col min="3587" max="3587" width="12.81640625" style="22" customWidth="1"/>
    <col min="3588" max="3588" width="22" style="22" customWidth="1"/>
    <col min="3589" max="3592" width="11.453125" style="22"/>
    <col min="3593" max="3593" width="24.7265625" style="22" customWidth="1"/>
    <col min="3594" max="3594" width="12.54296875" style="22" customWidth="1"/>
    <col min="3595" max="3595" width="1.7265625" style="22" customWidth="1"/>
    <col min="3596" max="3840" width="11.453125" style="22"/>
    <col min="3841" max="3841" width="4.453125" style="22" customWidth="1"/>
    <col min="3842" max="3842" width="11.453125" style="22"/>
    <col min="3843" max="3843" width="12.81640625" style="22" customWidth="1"/>
    <col min="3844" max="3844" width="22" style="22" customWidth="1"/>
    <col min="3845" max="3848" width="11.453125" style="22"/>
    <col min="3849" max="3849" width="24.7265625" style="22" customWidth="1"/>
    <col min="3850" max="3850" width="12.54296875" style="22" customWidth="1"/>
    <col min="3851" max="3851" width="1.7265625" style="22" customWidth="1"/>
    <col min="3852" max="4096" width="11.453125" style="22"/>
    <col min="4097" max="4097" width="4.453125" style="22" customWidth="1"/>
    <col min="4098" max="4098" width="11.453125" style="22"/>
    <col min="4099" max="4099" width="12.81640625" style="22" customWidth="1"/>
    <col min="4100" max="4100" width="22" style="22" customWidth="1"/>
    <col min="4101" max="4104" width="11.453125" style="22"/>
    <col min="4105" max="4105" width="24.7265625" style="22" customWidth="1"/>
    <col min="4106" max="4106" width="12.54296875" style="22" customWidth="1"/>
    <col min="4107" max="4107" width="1.7265625" style="22" customWidth="1"/>
    <col min="4108" max="4352" width="11.453125" style="22"/>
    <col min="4353" max="4353" width="4.453125" style="22" customWidth="1"/>
    <col min="4354" max="4354" width="11.453125" style="22"/>
    <col min="4355" max="4355" width="12.81640625" style="22" customWidth="1"/>
    <col min="4356" max="4356" width="22" style="22" customWidth="1"/>
    <col min="4357" max="4360" width="11.453125" style="22"/>
    <col min="4361" max="4361" width="24.7265625" style="22" customWidth="1"/>
    <col min="4362" max="4362" width="12.54296875" style="22" customWidth="1"/>
    <col min="4363" max="4363" width="1.7265625" style="22" customWidth="1"/>
    <col min="4364" max="4608" width="11.453125" style="22"/>
    <col min="4609" max="4609" width="4.453125" style="22" customWidth="1"/>
    <col min="4610" max="4610" width="11.453125" style="22"/>
    <col min="4611" max="4611" width="12.81640625" style="22" customWidth="1"/>
    <col min="4612" max="4612" width="22" style="22" customWidth="1"/>
    <col min="4613" max="4616" width="11.453125" style="22"/>
    <col min="4617" max="4617" width="24.7265625" style="22" customWidth="1"/>
    <col min="4618" max="4618" width="12.54296875" style="22" customWidth="1"/>
    <col min="4619" max="4619" width="1.7265625" style="22" customWidth="1"/>
    <col min="4620" max="4864" width="11.453125" style="22"/>
    <col min="4865" max="4865" width="4.453125" style="22" customWidth="1"/>
    <col min="4866" max="4866" width="11.453125" style="22"/>
    <col min="4867" max="4867" width="12.81640625" style="22" customWidth="1"/>
    <col min="4868" max="4868" width="22" style="22" customWidth="1"/>
    <col min="4869" max="4872" width="11.453125" style="22"/>
    <col min="4873" max="4873" width="24.7265625" style="22" customWidth="1"/>
    <col min="4874" max="4874" width="12.54296875" style="22" customWidth="1"/>
    <col min="4875" max="4875" width="1.7265625" style="22" customWidth="1"/>
    <col min="4876" max="5120" width="11.453125" style="22"/>
    <col min="5121" max="5121" width="4.453125" style="22" customWidth="1"/>
    <col min="5122" max="5122" width="11.453125" style="22"/>
    <col min="5123" max="5123" width="12.81640625" style="22" customWidth="1"/>
    <col min="5124" max="5124" width="22" style="22" customWidth="1"/>
    <col min="5125" max="5128" width="11.453125" style="22"/>
    <col min="5129" max="5129" width="24.7265625" style="22" customWidth="1"/>
    <col min="5130" max="5130" width="12.54296875" style="22" customWidth="1"/>
    <col min="5131" max="5131" width="1.7265625" style="22" customWidth="1"/>
    <col min="5132" max="5376" width="11.453125" style="22"/>
    <col min="5377" max="5377" width="4.453125" style="22" customWidth="1"/>
    <col min="5378" max="5378" width="11.453125" style="22"/>
    <col min="5379" max="5379" width="12.81640625" style="22" customWidth="1"/>
    <col min="5380" max="5380" width="22" style="22" customWidth="1"/>
    <col min="5381" max="5384" width="11.453125" style="22"/>
    <col min="5385" max="5385" width="24.7265625" style="22" customWidth="1"/>
    <col min="5386" max="5386" width="12.54296875" style="22" customWidth="1"/>
    <col min="5387" max="5387" width="1.7265625" style="22" customWidth="1"/>
    <col min="5388" max="5632" width="11.453125" style="22"/>
    <col min="5633" max="5633" width="4.453125" style="22" customWidth="1"/>
    <col min="5634" max="5634" width="11.453125" style="22"/>
    <col min="5635" max="5635" width="12.81640625" style="22" customWidth="1"/>
    <col min="5636" max="5636" width="22" style="22" customWidth="1"/>
    <col min="5637" max="5640" width="11.453125" style="22"/>
    <col min="5641" max="5641" width="24.7265625" style="22" customWidth="1"/>
    <col min="5642" max="5642" width="12.54296875" style="22" customWidth="1"/>
    <col min="5643" max="5643" width="1.7265625" style="22" customWidth="1"/>
    <col min="5644" max="5888" width="11.453125" style="22"/>
    <col min="5889" max="5889" width="4.453125" style="22" customWidth="1"/>
    <col min="5890" max="5890" width="11.453125" style="22"/>
    <col min="5891" max="5891" width="12.81640625" style="22" customWidth="1"/>
    <col min="5892" max="5892" width="22" style="22" customWidth="1"/>
    <col min="5893" max="5896" width="11.453125" style="22"/>
    <col min="5897" max="5897" width="24.7265625" style="22" customWidth="1"/>
    <col min="5898" max="5898" width="12.54296875" style="22" customWidth="1"/>
    <col min="5899" max="5899" width="1.7265625" style="22" customWidth="1"/>
    <col min="5900" max="6144" width="11.453125" style="22"/>
    <col min="6145" max="6145" width="4.453125" style="22" customWidth="1"/>
    <col min="6146" max="6146" width="11.453125" style="22"/>
    <col min="6147" max="6147" width="12.81640625" style="22" customWidth="1"/>
    <col min="6148" max="6148" width="22" style="22" customWidth="1"/>
    <col min="6149" max="6152" width="11.453125" style="22"/>
    <col min="6153" max="6153" width="24.7265625" style="22" customWidth="1"/>
    <col min="6154" max="6154" width="12.54296875" style="22" customWidth="1"/>
    <col min="6155" max="6155" width="1.7265625" style="22" customWidth="1"/>
    <col min="6156" max="6400" width="11.453125" style="22"/>
    <col min="6401" max="6401" width="4.453125" style="22" customWidth="1"/>
    <col min="6402" max="6402" width="11.453125" style="22"/>
    <col min="6403" max="6403" width="12.81640625" style="22" customWidth="1"/>
    <col min="6404" max="6404" width="22" style="22" customWidth="1"/>
    <col min="6405" max="6408" width="11.453125" style="22"/>
    <col min="6409" max="6409" width="24.7265625" style="22" customWidth="1"/>
    <col min="6410" max="6410" width="12.54296875" style="22" customWidth="1"/>
    <col min="6411" max="6411" width="1.7265625" style="22" customWidth="1"/>
    <col min="6412" max="6656" width="11.453125" style="22"/>
    <col min="6657" max="6657" width="4.453125" style="22" customWidth="1"/>
    <col min="6658" max="6658" width="11.453125" style="22"/>
    <col min="6659" max="6659" width="12.81640625" style="22" customWidth="1"/>
    <col min="6660" max="6660" width="22" style="22" customWidth="1"/>
    <col min="6661" max="6664" width="11.453125" style="22"/>
    <col min="6665" max="6665" width="24.7265625" style="22" customWidth="1"/>
    <col min="6666" max="6666" width="12.54296875" style="22" customWidth="1"/>
    <col min="6667" max="6667" width="1.7265625" style="22" customWidth="1"/>
    <col min="6668" max="6912" width="11.453125" style="22"/>
    <col min="6913" max="6913" width="4.453125" style="22" customWidth="1"/>
    <col min="6914" max="6914" width="11.453125" style="22"/>
    <col min="6915" max="6915" width="12.81640625" style="22" customWidth="1"/>
    <col min="6916" max="6916" width="22" style="22" customWidth="1"/>
    <col min="6917" max="6920" width="11.453125" style="22"/>
    <col min="6921" max="6921" width="24.7265625" style="22" customWidth="1"/>
    <col min="6922" max="6922" width="12.54296875" style="22" customWidth="1"/>
    <col min="6923" max="6923" width="1.7265625" style="22" customWidth="1"/>
    <col min="6924" max="7168" width="11.453125" style="22"/>
    <col min="7169" max="7169" width="4.453125" style="22" customWidth="1"/>
    <col min="7170" max="7170" width="11.453125" style="22"/>
    <col min="7171" max="7171" width="12.81640625" style="22" customWidth="1"/>
    <col min="7172" max="7172" width="22" style="22" customWidth="1"/>
    <col min="7173" max="7176" width="11.453125" style="22"/>
    <col min="7177" max="7177" width="24.7265625" style="22" customWidth="1"/>
    <col min="7178" max="7178" width="12.54296875" style="22" customWidth="1"/>
    <col min="7179" max="7179" width="1.7265625" style="22" customWidth="1"/>
    <col min="7180" max="7424" width="11.453125" style="22"/>
    <col min="7425" max="7425" width="4.453125" style="22" customWidth="1"/>
    <col min="7426" max="7426" width="11.453125" style="22"/>
    <col min="7427" max="7427" width="12.81640625" style="22" customWidth="1"/>
    <col min="7428" max="7428" width="22" style="22" customWidth="1"/>
    <col min="7429" max="7432" width="11.453125" style="22"/>
    <col min="7433" max="7433" width="24.7265625" style="22" customWidth="1"/>
    <col min="7434" max="7434" width="12.54296875" style="22" customWidth="1"/>
    <col min="7435" max="7435" width="1.7265625" style="22" customWidth="1"/>
    <col min="7436" max="7680" width="11.453125" style="22"/>
    <col min="7681" max="7681" width="4.453125" style="22" customWidth="1"/>
    <col min="7682" max="7682" width="11.453125" style="22"/>
    <col min="7683" max="7683" width="12.81640625" style="22" customWidth="1"/>
    <col min="7684" max="7684" width="22" style="22" customWidth="1"/>
    <col min="7685" max="7688" width="11.453125" style="22"/>
    <col min="7689" max="7689" width="24.7265625" style="22" customWidth="1"/>
    <col min="7690" max="7690" width="12.54296875" style="22" customWidth="1"/>
    <col min="7691" max="7691" width="1.7265625" style="22" customWidth="1"/>
    <col min="7692" max="7936" width="11.453125" style="22"/>
    <col min="7937" max="7937" width="4.453125" style="22" customWidth="1"/>
    <col min="7938" max="7938" width="11.453125" style="22"/>
    <col min="7939" max="7939" width="12.81640625" style="22" customWidth="1"/>
    <col min="7940" max="7940" width="22" style="22" customWidth="1"/>
    <col min="7941" max="7944" width="11.453125" style="22"/>
    <col min="7945" max="7945" width="24.7265625" style="22" customWidth="1"/>
    <col min="7946" max="7946" width="12.54296875" style="22" customWidth="1"/>
    <col min="7947" max="7947" width="1.7265625" style="22" customWidth="1"/>
    <col min="7948" max="8192" width="11.453125" style="22"/>
    <col min="8193" max="8193" width="4.453125" style="22" customWidth="1"/>
    <col min="8194" max="8194" width="11.453125" style="22"/>
    <col min="8195" max="8195" width="12.81640625" style="22" customWidth="1"/>
    <col min="8196" max="8196" width="22" style="22" customWidth="1"/>
    <col min="8197" max="8200" width="11.453125" style="22"/>
    <col min="8201" max="8201" width="24.7265625" style="22" customWidth="1"/>
    <col min="8202" max="8202" width="12.54296875" style="22" customWidth="1"/>
    <col min="8203" max="8203" width="1.7265625" style="22" customWidth="1"/>
    <col min="8204" max="8448" width="11.453125" style="22"/>
    <col min="8449" max="8449" width="4.453125" style="22" customWidth="1"/>
    <col min="8450" max="8450" width="11.453125" style="22"/>
    <col min="8451" max="8451" width="12.81640625" style="22" customWidth="1"/>
    <col min="8452" max="8452" width="22" style="22" customWidth="1"/>
    <col min="8453" max="8456" width="11.453125" style="22"/>
    <col min="8457" max="8457" width="24.7265625" style="22" customWidth="1"/>
    <col min="8458" max="8458" width="12.54296875" style="22" customWidth="1"/>
    <col min="8459" max="8459" width="1.7265625" style="22" customWidth="1"/>
    <col min="8460" max="8704" width="11.453125" style="22"/>
    <col min="8705" max="8705" width="4.453125" style="22" customWidth="1"/>
    <col min="8706" max="8706" width="11.453125" style="22"/>
    <col min="8707" max="8707" width="12.81640625" style="22" customWidth="1"/>
    <col min="8708" max="8708" width="22" style="22" customWidth="1"/>
    <col min="8709" max="8712" width="11.453125" style="22"/>
    <col min="8713" max="8713" width="24.7265625" style="22" customWidth="1"/>
    <col min="8714" max="8714" width="12.54296875" style="22" customWidth="1"/>
    <col min="8715" max="8715" width="1.7265625" style="22" customWidth="1"/>
    <col min="8716" max="8960" width="11.453125" style="22"/>
    <col min="8961" max="8961" width="4.453125" style="22" customWidth="1"/>
    <col min="8962" max="8962" width="11.453125" style="22"/>
    <col min="8963" max="8963" width="12.81640625" style="22" customWidth="1"/>
    <col min="8964" max="8964" width="22" style="22" customWidth="1"/>
    <col min="8965" max="8968" width="11.453125" style="22"/>
    <col min="8969" max="8969" width="24.7265625" style="22" customWidth="1"/>
    <col min="8970" max="8970" width="12.54296875" style="22" customWidth="1"/>
    <col min="8971" max="8971" width="1.7265625" style="22" customWidth="1"/>
    <col min="8972" max="9216" width="11.453125" style="22"/>
    <col min="9217" max="9217" width="4.453125" style="22" customWidth="1"/>
    <col min="9218" max="9218" width="11.453125" style="22"/>
    <col min="9219" max="9219" width="12.81640625" style="22" customWidth="1"/>
    <col min="9220" max="9220" width="22" style="22" customWidth="1"/>
    <col min="9221" max="9224" width="11.453125" style="22"/>
    <col min="9225" max="9225" width="24.7265625" style="22" customWidth="1"/>
    <col min="9226" max="9226" width="12.54296875" style="22" customWidth="1"/>
    <col min="9227" max="9227" width="1.7265625" style="22" customWidth="1"/>
    <col min="9228" max="9472" width="11.453125" style="22"/>
    <col min="9473" max="9473" width="4.453125" style="22" customWidth="1"/>
    <col min="9474" max="9474" width="11.453125" style="22"/>
    <col min="9475" max="9475" width="12.81640625" style="22" customWidth="1"/>
    <col min="9476" max="9476" width="22" style="22" customWidth="1"/>
    <col min="9477" max="9480" width="11.453125" style="22"/>
    <col min="9481" max="9481" width="24.7265625" style="22" customWidth="1"/>
    <col min="9482" max="9482" width="12.54296875" style="22" customWidth="1"/>
    <col min="9483" max="9483" width="1.7265625" style="22" customWidth="1"/>
    <col min="9484" max="9728" width="11.453125" style="22"/>
    <col min="9729" max="9729" width="4.453125" style="22" customWidth="1"/>
    <col min="9730" max="9730" width="11.453125" style="22"/>
    <col min="9731" max="9731" width="12.81640625" style="22" customWidth="1"/>
    <col min="9732" max="9732" width="22" style="22" customWidth="1"/>
    <col min="9733" max="9736" width="11.453125" style="22"/>
    <col min="9737" max="9737" width="24.7265625" style="22" customWidth="1"/>
    <col min="9738" max="9738" width="12.54296875" style="22" customWidth="1"/>
    <col min="9739" max="9739" width="1.7265625" style="22" customWidth="1"/>
    <col min="9740" max="9984" width="11.453125" style="22"/>
    <col min="9985" max="9985" width="4.453125" style="22" customWidth="1"/>
    <col min="9986" max="9986" width="11.453125" style="22"/>
    <col min="9987" max="9987" width="12.81640625" style="22" customWidth="1"/>
    <col min="9988" max="9988" width="22" style="22" customWidth="1"/>
    <col min="9989" max="9992" width="11.453125" style="22"/>
    <col min="9993" max="9993" width="24.7265625" style="22" customWidth="1"/>
    <col min="9994" max="9994" width="12.54296875" style="22" customWidth="1"/>
    <col min="9995" max="9995" width="1.7265625" style="22" customWidth="1"/>
    <col min="9996" max="10240" width="11.453125" style="22"/>
    <col min="10241" max="10241" width="4.453125" style="22" customWidth="1"/>
    <col min="10242" max="10242" width="11.453125" style="22"/>
    <col min="10243" max="10243" width="12.81640625" style="22" customWidth="1"/>
    <col min="10244" max="10244" width="22" style="22" customWidth="1"/>
    <col min="10245" max="10248" width="11.453125" style="22"/>
    <col min="10249" max="10249" width="24.7265625" style="22" customWidth="1"/>
    <col min="10250" max="10250" width="12.54296875" style="22" customWidth="1"/>
    <col min="10251" max="10251" width="1.7265625" style="22" customWidth="1"/>
    <col min="10252" max="10496" width="11.453125" style="22"/>
    <col min="10497" max="10497" width="4.453125" style="22" customWidth="1"/>
    <col min="10498" max="10498" width="11.453125" style="22"/>
    <col min="10499" max="10499" width="12.81640625" style="22" customWidth="1"/>
    <col min="10500" max="10500" width="22" style="22" customWidth="1"/>
    <col min="10501" max="10504" width="11.453125" style="22"/>
    <col min="10505" max="10505" width="24.7265625" style="22" customWidth="1"/>
    <col min="10506" max="10506" width="12.54296875" style="22" customWidth="1"/>
    <col min="10507" max="10507" width="1.7265625" style="22" customWidth="1"/>
    <col min="10508" max="10752" width="11.453125" style="22"/>
    <col min="10753" max="10753" width="4.453125" style="22" customWidth="1"/>
    <col min="10754" max="10754" width="11.453125" style="22"/>
    <col min="10755" max="10755" width="12.81640625" style="22" customWidth="1"/>
    <col min="10756" max="10756" width="22" style="22" customWidth="1"/>
    <col min="10757" max="10760" width="11.453125" style="22"/>
    <col min="10761" max="10761" width="24.7265625" style="22" customWidth="1"/>
    <col min="10762" max="10762" width="12.54296875" style="22" customWidth="1"/>
    <col min="10763" max="10763" width="1.7265625" style="22" customWidth="1"/>
    <col min="10764" max="11008" width="11.453125" style="22"/>
    <col min="11009" max="11009" width="4.453125" style="22" customWidth="1"/>
    <col min="11010" max="11010" width="11.453125" style="22"/>
    <col min="11011" max="11011" width="12.81640625" style="22" customWidth="1"/>
    <col min="11012" max="11012" width="22" style="22" customWidth="1"/>
    <col min="11013" max="11016" width="11.453125" style="22"/>
    <col min="11017" max="11017" width="24.7265625" style="22" customWidth="1"/>
    <col min="11018" max="11018" width="12.54296875" style="22" customWidth="1"/>
    <col min="11019" max="11019" width="1.7265625" style="22" customWidth="1"/>
    <col min="11020" max="11264" width="11.453125" style="22"/>
    <col min="11265" max="11265" width="4.453125" style="22" customWidth="1"/>
    <col min="11266" max="11266" width="11.453125" style="22"/>
    <col min="11267" max="11267" width="12.81640625" style="22" customWidth="1"/>
    <col min="11268" max="11268" width="22" style="22" customWidth="1"/>
    <col min="11269" max="11272" width="11.453125" style="22"/>
    <col min="11273" max="11273" width="24.7265625" style="22" customWidth="1"/>
    <col min="11274" max="11274" width="12.54296875" style="22" customWidth="1"/>
    <col min="11275" max="11275" width="1.7265625" style="22" customWidth="1"/>
    <col min="11276" max="11520" width="11.453125" style="22"/>
    <col min="11521" max="11521" width="4.453125" style="22" customWidth="1"/>
    <col min="11522" max="11522" width="11.453125" style="22"/>
    <col min="11523" max="11523" width="12.81640625" style="22" customWidth="1"/>
    <col min="11524" max="11524" width="22" style="22" customWidth="1"/>
    <col min="11525" max="11528" width="11.453125" style="22"/>
    <col min="11529" max="11529" width="24.7265625" style="22" customWidth="1"/>
    <col min="11530" max="11530" width="12.54296875" style="22" customWidth="1"/>
    <col min="11531" max="11531" width="1.7265625" style="22" customWidth="1"/>
    <col min="11532" max="11776" width="11.453125" style="22"/>
    <col min="11777" max="11777" width="4.453125" style="22" customWidth="1"/>
    <col min="11778" max="11778" width="11.453125" style="22"/>
    <col min="11779" max="11779" width="12.81640625" style="22" customWidth="1"/>
    <col min="11780" max="11780" width="22" style="22" customWidth="1"/>
    <col min="11781" max="11784" width="11.453125" style="22"/>
    <col min="11785" max="11785" width="24.7265625" style="22" customWidth="1"/>
    <col min="11786" max="11786" width="12.54296875" style="22" customWidth="1"/>
    <col min="11787" max="11787" width="1.7265625" style="22" customWidth="1"/>
    <col min="11788" max="12032" width="11.453125" style="22"/>
    <col min="12033" max="12033" width="4.453125" style="22" customWidth="1"/>
    <col min="12034" max="12034" width="11.453125" style="22"/>
    <col min="12035" max="12035" width="12.81640625" style="22" customWidth="1"/>
    <col min="12036" max="12036" width="22" style="22" customWidth="1"/>
    <col min="12037" max="12040" width="11.453125" style="22"/>
    <col min="12041" max="12041" width="24.7265625" style="22" customWidth="1"/>
    <col min="12042" max="12042" width="12.54296875" style="22" customWidth="1"/>
    <col min="12043" max="12043" width="1.7265625" style="22" customWidth="1"/>
    <col min="12044" max="12288" width="11.453125" style="22"/>
    <col min="12289" max="12289" width="4.453125" style="22" customWidth="1"/>
    <col min="12290" max="12290" width="11.453125" style="22"/>
    <col min="12291" max="12291" width="12.81640625" style="22" customWidth="1"/>
    <col min="12292" max="12292" width="22" style="22" customWidth="1"/>
    <col min="12293" max="12296" width="11.453125" style="22"/>
    <col min="12297" max="12297" width="24.7265625" style="22" customWidth="1"/>
    <col min="12298" max="12298" width="12.54296875" style="22" customWidth="1"/>
    <col min="12299" max="12299" width="1.7265625" style="22" customWidth="1"/>
    <col min="12300" max="12544" width="11.453125" style="22"/>
    <col min="12545" max="12545" width="4.453125" style="22" customWidth="1"/>
    <col min="12546" max="12546" width="11.453125" style="22"/>
    <col min="12547" max="12547" width="12.81640625" style="22" customWidth="1"/>
    <col min="12548" max="12548" width="22" style="22" customWidth="1"/>
    <col min="12549" max="12552" width="11.453125" style="22"/>
    <col min="12553" max="12553" width="24.7265625" style="22" customWidth="1"/>
    <col min="12554" max="12554" width="12.54296875" style="22" customWidth="1"/>
    <col min="12555" max="12555" width="1.7265625" style="22" customWidth="1"/>
    <col min="12556" max="12800" width="11.453125" style="22"/>
    <col min="12801" max="12801" width="4.453125" style="22" customWidth="1"/>
    <col min="12802" max="12802" width="11.453125" style="22"/>
    <col min="12803" max="12803" width="12.81640625" style="22" customWidth="1"/>
    <col min="12804" max="12804" width="22" style="22" customWidth="1"/>
    <col min="12805" max="12808" width="11.453125" style="22"/>
    <col min="12809" max="12809" width="24.7265625" style="22" customWidth="1"/>
    <col min="12810" max="12810" width="12.54296875" style="22" customWidth="1"/>
    <col min="12811" max="12811" width="1.7265625" style="22" customWidth="1"/>
    <col min="12812" max="13056" width="11.453125" style="22"/>
    <col min="13057" max="13057" width="4.453125" style="22" customWidth="1"/>
    <col min="13058" max="13058" width="11.453125" style="22"/>
    <col min="13059" max="13059" width="12.81640625" style="22" customWidth="1"/>
    <col min="13060" max="13060" width="22" style="22" customWidth="1"/>
    <col min="13061" max="13064" width="11.453125" style="22"/>
    <col min="13065" max="13065" width="24.7265625" style="22" customWidth="1"/>
    <col min="13066" max="13066" width="12.54296875" style="22" customWidth="1"/>
    <col min="13067" max="13067" width="1.7265625" style="22" customWidth="1"/>
    <col min="13068" max="13312" width="11.453125" style="22"/>
    <col min="13313" max="13313" width="4.453125" style="22" customWidth="1"/>
    <col min="13314" max="13314" width="11.453125" style="22"/>
    <col min="13315" max="13315" width="12.81640625" style="22" customWidth="1"/>
    <col min="13316" max="13316" width="22" style="22" customWidth="1"/>
    <col min="13317" max="13320" width="11.453125" style="22"/>
    <col min="13321" max="13321" width="24.7265625" style="22" customWidth="1"/>
    <col min="13322" max="13322" width="12.54296875" style="22" customWidth="1"/>
    <col min="13323" max="13323" width="1.7265625" style="22" customWidth="1"/>
    <col min="13324" max="13568" width="11.453125" style="22"/>
    <col min="13569" max="13569" width="4.453125" style="22" customWidth="1"/>
    <col min="13570" max="13570" width="11.453125" style="22"/>
    <col min="13571" max="13571" width="12.81640625" style="22" customWidth="1"/>
    <col min="13572" max="13572" width="22" style="22" customWidth="1"/>
    <col min="13573" max="13576" width="11.453125" style="22"/>
    <col min="13577" max="13577" width="24.7265625" style="22" customWidth="1"/>
    <col min="13578" max="13578" width="12.54296875" style="22" customWidth="1"/>
    <col min="13579" max="13579" width="1.7265625" style="22" customWidth="1"/>
    <col min="13580" max="13824" width="11.453125" style="22"/>
    <col min="13825" max="13825" width="4.453125" style="22" customWidth="1"/>
    <col min="13826" max="13826" width="11.453125" style="22"/>
    <col min="13827" max="13827" width="12.81640625" style="22" customWidth="1"/>
    <col min="13828" max="13828" width="22" style="22" customWidth="1"/>
    <col min="13829" max="13832" width="11.453125" style="22"/>
    <col min="13833" max="13833" width="24.7265625" style="22" customWidth="1"/>
    <col min="13834" max="13834" width="12.54296875" style="22" customWidth="1"/>
    <col min="13835" max="13835" width="1.7265625" style="22" customWidth="1"/>
    <col min="13836" max="14080" width="11.453125" style="22"/>
    <col min="14081" max="14081" width="4.453125" style="22" customWidth="1"/>
    <col min="14082" max="14082" width="11.453125" style="22"/>
    <col min="14083" max="14083" width="12.81640625" style="22" customWidth="1"/>
    <col min="14084" max="14084" width="22" style="22" customWidth="1"/>
    <col min="14085" max="14088" width="11.453125" style="22"/>
    <col min="14089" max="14089" width="24.7265625" style="22" customWidth="1"/>
    <col min="14090" max="14090" width="12.54296875" style="22" customWidth="1"/>
    <col min="14091" max="14091" width="1.7265625" style="22" customWidth="1"/>
    <col min="14092" max="14336" width="11.453125" style="22"/>
    <col min="14337" max="14337" width="4.453125" style="22" customWidth="1"/>
    <col min="14338" max="14338" width="11.453125" style="22"/>
    <col min="14339" max="14339" width="12.81640625" style="22" customWidth="1"/>
    <col min="14340" max="14340" width="22" style="22" customWidth="1"/>
    <col min="14341" max="14344" width="11.453125" style="22"/>
    <col min="14345" max="14345" width="24.7265625" style="22" customWidth="1"/>
    <col min="14346" max="14346" width="12.54296875" style="22" customWidth="1"/>
    <col min="14347" max="14347" width="1.7265625" style="22" customWidth="1"/>
    <col min="14348" max="14592" width="11.453125" style="22"/>
    <col min="14593" max="14593" width="4.453125" style="22" customWidth="1"/>
    <col min="14594" max="14594" width="11.453125" style="22"/>
    <col min="14595" max="14595" width="12.81640625" style="22" customWidth="1"/>
    <col min="14596" max="14596" width="22" style="22" customWidth="1"/>
    <col min="14597" max="14600" width="11.453125" style="22"/>
    <col min="14601" max="14601" width="24.7265625" style="22" customWidth="1"/>
    <col min="14602" max="14602" width="12.54296875" style="22" customWidth="1"/>
    <col min="14603" max="14603" width="1.7265625" style="22" customWidth="1"/>
    <col min="14604" max="14848" width="11.453125" style="22"/>
    <col min="14849" max="14849" width="4.453125" style="22" customWidth="1"/>
    <col min="14850" max="14850" width="11.453125" style="22"/>
    <col min="14851" max="14851" width="12.81640625" style="22" customWidth="1"/>
    <col min="14852" max="14852" width="22" style="22" customWidth="1"/>
    <col min="14853" max="14856" width="11.453125" style="22"/>
    <col min="14857" max="14857" width="24.7265625" style="22" customWidth="1"/>
    <col min="14858" max="14858" width="12.54296875" style="22" customWidth="1"/>
    <col min="14859" max="14859" width="1.7265625" style="22" customWidth="1"/>
    <col min="14860" max="15104" width="11.453125" style="22"/>
    <col min="15105" max="15105" width="4.453125" style="22" customWidth="1"/>
    <col min="15106" max="15106" width="11.453125" style="22"/>
    <col min="15107" max="15107" width="12.81640625" style="22" customWidth="1"/>
    <col min="15108" max="15108" width="22" style="22" customWidth="1"/>
    <col min="15109" max="15112" width="11.453125" style="22"/>
    <col min="15113" max="15113" width="24.7265625" style="22" customWidth="1"/>
    <col min="15114" max="15114" width="12.54296875" style="22" customWidth="1"/>
    <col min="15115" max="15115" width="1.7265625" style="22" customWidth="1"/>
    <col min="15116" max="15360" width="11.453125" style="22"/>
    <col min="15361" max="15361" width="4.453125" style="22" customWidth="1"/>
    <col min="15362" max="15362" width="11.453125" style="22"/>
    <col min="15363" max="15363" width="12.81640625" style="22" customWidth="1"/>
    <col min="15364" max="15364" width="22" style="22" customWidth="1"/>
    <col min="15365" max="15368" width="11.453125" style="22"/>
    <col min="15369" max="15369" width="24.7265625" style="22" customWidth="1"/>
    <col min="15370" max="15370" width="12.54296875" style="22" customWidth="1"/>
    <col min="15371" max="15371" width="1.7265625" style="22" customWidth="1"/>
    <col min="15372" max="15616" width="11.453125" style="22"/>
    <col min="15617" max="15617" width="4.453125" style="22" customWidth="1"/>
    <col min="15618" max="15618" width="11.453125" style="22"/>
    <col min="15619" max="15619" width="12.81640625" style="22" customWidth="1"/>
    <col min="15620" max="15620" width="22" style="22" customWidth="1"/>
    <col min="15621" max="15624" width="11.453125" style="22"/>
    <col min="15625" max="15625" width="24.7265625" style="22" customWidth="1"/>
    <col min="15626" max="15626" width="12.54296875" style="22" customWidth="1"/>
    <col min="15627" max="15627" width="1.7265625" style="22" customWidth="1"/>
    <col min="15628" max="15872" width="11.453125" style="22"/>
    <col min="15873" max="15873" width="4.453125" style="22" customWidth="1"/>
    <col min="15874" max="15874" width="11.453125" style="22"/>
    <col min="15875" max="15875" width="12.81640625" style="22" customWidth="1"/>
    <col min="15876" max="15876" width="22" style="22" customWidth="1"/>
    <col min="15877" max="15880" width="11.453125" style="22"/>
    <col min="15881" max="15881" width="24.7265625" style="22" customWidth="1"/>
    <col min="15882" max="15882" width="12.54296875" style="22" customWidth="1"/>
    <col min="15883" max="15883" width="1.7265625" style="22" customWidth="1"/>
    <col min="15884" max="16128" width="11.453125" style="22"/>
    <col min="16129" max="16129" width="4.453125" style="22" customWidth="1"/>
    <col min="16130" max="16130" width="11.453125" style="22"/>
    <col min="16131" max="16131" width="12.81640625" style="22" customWidth="1"/>
    <col min="16132" max="16132" width="22" style="22" customWidth="1"/>
    <col min="16133" max="16136" width="11.453125" style="22"/>
    <col min="16137" max="16137" width="24.7265625" style="22" customWidth="1"/>
    <col min="16138" max="16138" width="12.54296875" style="22" customWidth="1"/>
    <col min="16139" max="16139" width="1.7265625" style="22" customWidth="1"/>
    <col min="16140" max="16384" width="11.453125" style="22"/>
  </cols>
  <sheetData>
    <row r="1" spans="2:10" ht="13" thickBot="1" x14ac:dyDescent="0.3"/>
    <row r="2" spans="2:10" x14ac:dyDescent="0.25">
      <c r="B2" s="23"/>
      <c r="C2" s="24"/>
      <c r="D2" s="74" t="s">
        <v>91</v>
      </c>
      <c r="E2" s="75"/>
      <c r="F2" s="75"/>
      <c r="G2" s="75"/>
      <c r="H2" s="75"/>
      <c r="I2" s="76"/>
      <c r="J2" s="80" t="s">
        <v>62</v>
      </c>
    </row>
    <row r="3" spans="2:10" ht="13" thickBot="1" x14ac:dyDescent="0.3">
      <c r="B3" s="25"/>
      <c r="C3" s="26"/>
      <c r="D3" s="77"/>
      <c r="E3" s="78"/>
      <c r="F3" s="78"/>
      <c r="G3" s="78"/>
      <c r="H3" s="78"/>
      <c r="I3" s="79"/>
      <c r="J3" s="81"/>
    </row>
    <row r="4" spans="2:10" ht="13" x14ac:dyDescent="0.25">
      <c r="B4" s="25"/>
      <c r="C4" s="26"/>
      <c r="E4" s="28"/>
      <c r="F4" s="28"/>
      <c r="G4" s="28"/>
      <c r="H4" s="28"/>
      <c r="I4" s="29"/>
      <c r="J4" s="30"/>
    </row>
    <row r="5" spans="2:10" ht="13" x14ac:dyDescent="0.25">
      <c r="B5" s="25"/>
      <c r="C5" s="26"/>
      <c r="D5" s="83" t="s">
        <v>92</v>
      </c>
      <c r="E5" s="84"/>
      <c r="F5" s="84"/>
      <c r="G5" s="84"/>
      <c r="H5" s="84"/>
      <c r="I5" s="85"/>
      <c r="J5" s="33" t="s">
        <v>93</v>
      </c>
    </row>
    <row r="6" spans="2:10" ht="13.5" thickBot="1" x14ac:dyDescent="0.3">
      <c r="B6" s="34"/>
      <c r="C6" s="35"/>
      <c r="D6" s="36"/>
      <c r="E6" s="37"/>
      <c r="F6" s="37"/>
      <c r="G6" s="37"/>
      <c r="H6" s="37"/>
      <c r="I6" s="38"/>
      <c r="J6" s="39"/>
    </row>
    <row r="7" spans="2:10" x14ac:dyDescent="0.25">
      <c r="B7" s="40"/>
      <c r="J7" s="41"/>
    </row>
    <row r="8" spans="2:10" x14ac:dyDescent="0.25">
      <c r="B8" s="40"/>
      <c r="J8" s="41"/>
    </row>
    <row r="9" spans="2:10" x14ac:dyDescent="0.25">
      <c r="B9" s="40"/>
      <c r="C9" s="22" t="str">
        <f ca="1">+CONCATENATE("Santiago de Cali, ",TEXT(TODAY(),"MMMM DD YYYY"))</f>
        <v>Santiago de Cali, diciembre 30 2024</v>
      </c>
      <c r="D9" s="44"/>
      <c r="E9" s="43"/>
      <c r="J9" s="41"/>
    </row>
    <row r="10" spans="2:10" ht="13" x14ac:dyDescent="0.3">
      <c r="B10" s="40"/>
      <c r="C10" s="42"/>
      <c r="J10" s="41"/>
    </row>
    <row r="11" spans="2:10" ht="13" x14ac:dyDescent="0.3">
      <c r="B11" s="40"/>
      <c r="C11" s="42" t="str">
        <f>+'FOR CSA 018'!C12</f>
        <v>Señores : ESE HOSPITAL LA MISERICORDIA</v>
      </c>
      <c r="J11" s="41"/>
    </row>
    <row r="12" spans="2:10" ht="13" x14ac:dyDescent="0.3">
      <c r="B12" s="40"/>
      <c r="C12" s="42" t="str">
        <f>+'FOR CSA 018'!C13</f>
        <v>NIT: 890000600</v>
      </c>
      <c r="J12" s="41"/>
    </row>
    <row r="13" spans="2:10" x14ac:dyDescent="0.25">
      <c r="B13" s="40"/>
      <c r="J13" s="41"/>
    </row>
    <row r="14" spans="2:10" x14ac:dyDescent="0.25">
      <c r="B14" s="40"/>
      <c r="C14" s="22" t="s">
        <v>94</v>
      </c>
      <c r="J14" s="41"/>
    </row>
    <row r="15" spans="2:10" x14ac:dyDescent="0.25">
      <c r="B15" s="40"/>
      <c r="C15" s="45"/>
      <c r="J15" s="41"/>
    </row>
    <row r="16" spans="2:10" ht="13" x14ac:dyDescent="0.3">
      <c r="B16" s="40"/>
      <c r="C16" s="64"/>
      <c r="D16" s="43"/>
      <c r="H16" s="65" t="s">
        <v>95</v>
      </c>
      <c r="I16" s="65" t="s">
        <v>96</v>
      </c>
      <c r="J16" s="41"/>
    </row>
    <row r="17" spans="2:10" ht="13" x14ac:dyDescent="0.3">
      <c r="B17" s="40"/>
      <c r="C17" s="42" t="s">
        <v>67</v>
      </c>
      <c r="D17" s="42"/>
      <c r="E17" s="42"/>
      <c r="F17" s="42"/>
      <c r="H17" s="46">
        <f>+SUM(H18:H21)</f>
        <v>50</v>
      </c>
      <c r="I17" s="66">
        <f>+SUM(I18:I21)</f>
        <v>3491943</v>
      </c>
      <c r="J17" s="41"/>
    </row>
    <row r="18" spans="2:10" x14ac:dyDescent="0.25">
      <c r="B18" s="40"/>
      <c r="C18" s="22" t="s">
        <v>71</v>
      </c>
      <c r="H18" s="67">
        <f>+'FOR CSA 018'!H19</f>
        <v>1</v>
      </c>
      <c r="I18" s="67">
        <f>+'FOR CSA 018'!I19</f>
        <v>172300</v>
      </c>
      <c r="J18" s="41"/>
    </row>
    <row r="19" spans="2:10" x14ac:dyDescent="0.25">
      <c r="B19" s="40"/>
      <c r="C19" s="22" t="s">
        <v>72</v>
      </c>
      <c r="H19" s="67">
        <f>+'FOR CSA 018'!H20</f>
        <v>23</v>
      </c>
      <c r="I19" s="67">
        <f>+'FOR CSA 018'!I20</f>
        <v>2120305</v>
      </c>
      <c r="J19" s="41"/>
    </row>
    <row r="20" spans="2:10" x14ac:dyDescent="0.25">
      <c r="B20" s="40"/>
      <c r="C20" s="22" t="s">
        <v>74</v>
      </c>
      <c r="H20" s="67">
        <f>+'FOR CSA 018'!H21</f>
        <v>26</v>
      </c>
      <c r="I20" s="67">
        <f>+'FOR CSA 018'!I21</f>
        <v>1199338</v>
      </c>
      <c r="J20" s="41"/>
    </row>
    <row r="21" spans="2:10" x14ac:dyDescent="0.25">
      <c r="B21" s="40"/>
      <c r="C21" s="22" t="s">
        <v>97</v>
      </c>
      <c r="H21" s="67">
        <f>+'FOR CSA 018'!H22</f>
        <v>0</v>
      </c>
      <c r="I21" s="67">
        <f>+'FOR CSA 018'!I22</f>
        <v>0</v>
      </c>
      <c r="J21" s="41"/>
    </row>
    <row r="22" spans="2:10" ht="13" x14ac:dyDescent="0.3">
      <c r="B22" s="40"/>
      <c r="C22" s="42" t="s">
        <v>98</v>
      </c>
      <c r="D22" s="42"/>
      <c r="E22" s="42"/>
      <c r="F22" s="42"/>
      <c r="H22" s="67">
        <f>+'FOR CSA 018'!H23</f>
        <v>0</v>
      </c>
      <c r="I22" s="67">
        <f>+'FOR CSA 018'!I23</f>
        <v>0</v>
      </c>
      <c r="J22" s="41"/>
    </row>
    <row r="23" spans="2:10" ht="13.5" thickBot="1" x14ac:dyDescent="0.35">
      <c r="B23" s="40"/>
      <c r="C23" s="42"/>
      <c r="D23" s="42"/>
      <c r="H23" s="68"/>
      <c r="I23" s="69"/>
      <c r="J23" s="41"/>
    </row>
    <row r="24" spans="2:10" ht="13.5" thickTop="1" x14ac:dyDescent="0.3">
      <c r="B24" s="40"/>
      <c r="C24" s="42"/>
      <c r="D24" s="42"/>
      <c r="H24" s="57"/>
      <c r="I24" s="51"/>
      <c r="J24" s="41"/>
    </row>
    <row r="25" spans="2:10" ht="13" x14ac:dyDescent="0.3">
      <c r="B25" s="40"/>
      <c r="C25" s="42"/>
      <c r="D25" s="42"/>
      <c r="H25" s="57"/>
      <c r="I25" s="51"/>
      <c r="J25" s="41"/>
    </row>
    <row r="26" spans="2:10" ht="13" x14ac:dyDescent="0.3">
      <c r="B26" s="40"/>
      <c r="C26" s="42"/>
      <c r="D26" s="42"/>
      <c r="H26" s="57"/>
      <c r="I26" s="51"/>
      <c r="J26" s="41"/>
    </row>
    <row r="27" spans="2:10" x14ac:dyDescent="0.25">
      <c r="B27" s="40"/>
      <c r="G27" s="57"/>
      <c r="H27" s="57"/>
      <c r="I27" s="57"/>
      <c r="J27" s="41"/>
    </row>
    <row r="28" spans="2:10" ht="13.5" thickBot="1" x14ac:dyDescent="0.35">
      <c r="B28" s="40"/>
      <c r="C28" s="58" t="str">
        <f>+'[1]FOR-CSA-018'!C37</f>
        <v>Nombre</v>
      </c>
      <c r="D28" s="58"/>
      <c r="G28" s="58" t="s">
        <v>85</v>
      </c>
      <c r="H28" s="59"/>
      <c r="I28" s="57"/>
      <c r="J28" s="41"/>
    </row>
    <row r="29" spans="2:10" ht="13" x14ac:dyDescent="0.3">
      <c r="B29" s="40"/>
      <c r="C29" s="60" t="str">
        <f>+'[1]FOR-CSA-018'!C38</f>
        <v>Cargo</v>
      </c>
      <c r="D29" s="60"/>
      <c r="G29" s="60" t="s">
        <v>99</v>
      </c>
      <c r="H29" s="57"/>
      <c r="I29" s="57"/>
      <c r="J29" s="41"/>
    </row>
    <row r="30" spans="2:10" ht="13" thickBot="1" x14ac:dyDescent="0.3">
      <c r="B30" s="61"/>
      <c r="C30" s="62"/>
      <c r="D30" s="62"/>
      <c r="E30" s="62"/>
      <c r="F30" s="62"/>
      <c r="G30" s="59"/>
      <c r="H30" s="59"/>
      <c r="I30" s="59"/>
      <c r="J30" s="63"/>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Juan Camilo Paez Ramirez</cp:lastModifiedBy>
  <dcterms:created xsi:type="dcterms:W3CDTF">2024-12-05T15:34:58Z</dcterms:created>
  <dcterms:modified xsi:type="dcterms:W3CDTF">2024-12-30T14:24:21Z</dcterms:modified>
</cp:coreProperties>
</file>